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-15" windowWidth="9570" windowHeight="5685"/>
  </bookViews>
  <sheets>
    <sheet name="REG 2009" sheetId="17" r:id="rId1"/>
    <sheet name="Alla raser 2009" sheetId="16" r:id="rId2"/>
    <sheet name="TOP 20   2009" sheetId="4" r:id="rId3"/>
    <sheet name="PER  RASGRUPP 2009" sheetId="3" r:id="rId4"/>
    <sheet name="Största ÖKNING 2008  (%) " sheetId="6" r:id="rId5"/>
    <sheet name="Största MINSKNING  2009  (%)" sheetId="5" r:id="rId6"/>
    <sheet name="Sv raser" sheetId="18" r:id="rId7"/>
  </sheets>
  <definedNames>
    <definedName name="_xlnm.Print_Titles" localSheetId="1">'Alla raser 2009'!$1:$4</definedName>
    <definedName name="_xlnm.Print_Titles" localSheetId="5">'Största MINSKNING  2009  (%)'!$1:$1</definedName>
    <definedName name="_xlnm.Print_Titles" localSheetId="4">'Största ÖKNING 2008  (%) '!$1:$1</definedName>
    <definedName name="_xlnm.Print_Titles" localSheetId="2">'TOP 20   2009'!$1:$1</definedName>
    <definedName name="solver_opt" localSheetId="0" hidden="1">'REG 2009'!$A$2</definedName>
  </definedNames>
  <calcPr calcId="114210" fullCalcOnLoad="1"/>
</workbook>
</file>

<file path=xl/calcChain.xml><?xml version="1.0" encoding="utf-8"?>
<calcChain xmlns="http://schemas.openxmlformats.org/spreadsheetml/2006/main">
  <c r="C13" i="18"/>
  <c r="D13"/>
  <c r="E1"/>
  <c r="F1"/>
  <c r="F21" i="5"/>
  <c r="E21"/>
  <c r="F20"/>
  <c r="E20"/>
  <c r="F19"/>
  <c r="E19"/>
  <c r="F18"/>
  <c r="E18"/>
  <c r="F17"/>
  <c r="E17"/>
  <c r="F16"/>
  <c r="E16"/>
  <c r="F15"/>
  <c r="E15"/>
  <c r="F14"/>
  <c r="E14"/>
  <c r="F13"/>
  <c r="E13"/>
  <c r="F12"/>
  <c r="E12"/>
  <c r="F11"/>
  <c r="E11"/>
  <c r="F10"/>
  <c r="E10"/>
  <c r="F9"/>
  <c r="E9"/>
  <c r="F8"/>
  <c r="E8"/>
  <c r="F7"/>
  <c r="E7"/>
  <c r="F6"/>
  <c r="E6"/>
  <c r="F5"/>
  <c r="E5"/>
  <c r="F4"/>
  <c r="E4"/>
  <c r="F3"/>
  <c r="E3"/>
  <c r="F2"/>
  <c r="E2"/>
  <c r="E47"/>
  <c r="F47"/>
  <c r="E46"/>
  <c r="F46"/>
  <c r="E45"/>
  <c r="F45"/>
  <c r="E44"/>
  <c r="F44"/>
  <c r="E43"/>
  <c r="F43"/>
  <c r="E42"/>
  <c r="F42"/>
  <c r="E41"/>
  <c r="F41"/>
  <c r="E40"/>
  <c r="F40"/>
  <c r="E39"/>
  <c r="F39"/>
  <c r="E38"/>
  <c r="F38"/>
  <c r="E37"/>
  <c r="F37"/>
  <c r="E36"/>
  <c r="F36"/>
  <c r="E35"/>
  <c r="F35"/>
  <c r="E34"/>
  <c r="F34"/>
  <c r="E33"/>
  <c r="F33"/>
  <c r="E32"/>
  <c r="F32"/>
  <c r="E31"/>
  <c r="F31"/>
  <c r="E30"/>
  <c r="F30"/>
  <c r="E29"/>
  <c r="F29"/>
  <c r="E28"/>
  <c r="F28"/>
  <c r="E21" i="6"/>
  <c r="F21"/>
  <c r="E20"/>
  <c r="F20"/>
  <c r="E19"/>
  <c r="F19"/>
  <c r="E18"/>
  <c r="F18"/>
  <c r="E17"/>
  <c r="F17"/>
  <c r="E16"/>
  <c r="F16"/>
  <c r="E15"/>
  <c r="F15"/>
  <c r="E14"/>
  <c r="F14"/>
  <c r="E13"/>
  <c r="F13"/>
  <c r="E12"/>
  <c r="F12"/>
  <c r="E11"/>
  <c r="F11"/>
  <c r="E10"/>
  <c r="F10"/>
  <c r="E9"/>
  <c r="F9"/>
  <c r="E8"/>
  <c r="F8"/>
  <c r="E7"/>
  <c r="F7"/>
  <c r="E6"/>
  <c r="F6"/>
  <c r="E5"/>
  <c r="F5"/>
  <c r="E4"/>
  <c r="F4"/>
  <c r="E3"/>
  <c r="F3"/>
  <c r="E2"/>
  <c r="F2"/>
  <c r="D12" i="3"/>
  <c r="D15"/>
  <c r="E276" i="16"/>
  <c r="E273"/>
  <c r="E164"/>
  <c r="E95"/>
  <c r="E268"/>
  <c r="E289"/>
  <c r="E288"/>
  <c r="E290"/>
  <c r="E316"/>
  <c r="E51"/>
  <c r="E141"/>
  <c r="E150"/>
  <c r="E272"/>
  <c r="E25"/>
  <c r="E270"/>
  <c r="E135"/>
  <c r="E212"/>
  <c r="E64"/>
  <c r="E292"/>
  <c r="E171"/>
  <c r="E285"/>
  <c r="E303"/>
  <c r="E61"/>
  <c r="E283"/>
  <c r="E176"/>
  <c r="E281"/>
  <c r="E304"/>
  <c r="E113"/>
  <c r="E158"/>
  <c r="E67"/>
  <c r="E293"/>
  <c r="E59"/>
  <c r="E31"/>
  <c r="E309"/>
  <c r="E110"/>
  <c r="E215"/>
  <c r="E139"/>
  <c r="E235"/>
  <c r="E68"/>
  <c r="E308"/>
  <c r="E277"/>
  <c r="E302"/>
  <c r="E69"/>
  <c r="E284"/>
  <c r="E220"/>
  <c r="E310"/>
  <c r="E134"/>
  <c r="E76"/>
  <c r="E13"/>
  <c r="E264"/>
  <c r="E115"/>
  <c r="E210"/>
  <c r="E81"/>
  <c r="E138"/>
  <c r="E282"/>
  <c r="E70"/>
  <c r="E249"/>
  <c r="E183"/>
  <c r="E136"/>
  <c r="E14"/>
  <c r="E250"/>
  <c r="E148"/>
  <c r="E174"/>
  <c r="E163"/>
  <c r="E159"/>
  <c r="E65"/>
  <c r="E105"/>
  <c r="E279"/>
  <c r="E21"/>
  <c r="E223"/>
  <c r="E234"/>
  <c r="E17"/>
  <c r="E143"/>
  <c r="E259"/>
  <c r="E244"/>
  <c r="E278"/>
  <c r="E227"/>
  <c r="E187"/>
  <c r="E129"/>
  <c r="E48"/>
  <c r="E185"/>
  <c r="E84"/>
  <c r="E157"/>
  <c r="E312"/>
  <c r="E16"/>
  <c r="E299"/>
  <c r="E251"/>
  <c r="E152"/>
  <c r="E72"/>
  <c r="E71"/>
  <c r="E111"/>
  <c r="E182"/>
  <c r="E22"/>
  <c r="E254"/>
  <c r="E119"/>
  <c r="E88"/>
  <c r="E175"/>
  <c r="E311"/>
  <c r="E307"/>
  <c r="E168"/>
  <c r="E27"/>
  <c r="E78"/>
  <c r="E55"/>
  <c r="E291"/>
  <c r="E38"/>
  <c r="E301"/>
  <c r="E63"/>
  <c r="E60"/>
  <c r="E94"/>
  <c r="E6"/>
  <c r="E306"/>
  <c r="E5"/>
  <c r="E166"/>
  <c r="E7"/>
  <c r="E44"/>
  <c r="E246"/>
  <c r="E149"/>
  <c r="E127"/>
  <c r="E275"/>
  <c r="E114"/>
  <c r="E207"/>
  <c r="E296"/>
  <c r="E98"/>
  <c r="E153"/>
  <c r="E1"/>
  <c r="E86"/>
  <c r="E313"/>
  <c r="E257"/>
  <c r="E3"/>
  <c r="E43"/>
  <c r="E180"/>
  <c r="E52"/>
  <c r="E177"/>
  <c r="E178"/>
  <c r="E49"/>
  <c r="E97"/>
  <c r="E128"/>
  <c r="E287"/>
  <c r="E9"/>
  <c r="E80"/>
  <c r="E201"/>
  <c r="E66"/>
  <c r="E30"/>
  <c r="E208"/>
  <c r="E295"/>
  <c r="E56"/>
  <c r="E262"/>
  <c r="E120"/>
  <c r="E19"/>
  <c r="E122"/>
  <c r="E144"/>
  <c r="E314"/>
  <c r="E85"/>
  <c r="E155"/>
  <c r="E162"/>
  <c r="E112"/>
  <c r="E109"/>
  <c r="E142"/>
  <c r="E230"/>
  <c r="E106"/>
  <c r="E205"/>
  <c r="E37"/>
  <c r="E186"/>
  <c r="E167"/>
  <c r="E233"/>
  <c r="E209"/>
  <c r="E189"/>
  <c r="E91"/>
  <c r="E294"/>
  <c r="E286"/>
  <c r="E126"/>
  <c r="E216"/>
  <c r="E96"/>
  <c r="E132"/>
  <c r="E184"/>
  <c r="E300"/>
  <c r="E242"/>
  <c r="E202"/>
  <c r="E305"/>
  <c r="E267"/>
  <c r="E137"/>
  <c r="E82"/>
  <c r="E193"/>
  <c r="E54"/>
  <c r="E100"/>
  <c r="E26"/>
  <c r="E53"/>
  <c r="E45"/>
  <c r="E181"/>
  <c r="E160"/>
  <c r="E225"/>
  <c r="E169"/>
  <c r="E298"/>
  <c r="E20"/>
  <c r="E269"/>
  <c r="E271"/>
  <c r="E15"/>
  <c r="E232"/>
  <c r="E256"/>
  <c r="E315"/>
  <c r="E33"/>
  <c r="E92"/>
  <c r="E170"/>
  <c r="E18"/>
  <c r="E117"/>
  <c r="E42"/>
  <c r="E297"/>
  <c r="E260"/>
  <c r="E203"/>
  <c r="E140"/>
  <c r="E121"/>
  <c r="E245"/>
  <c r="E146"/>
  <c r="E124"/>
  <c r="E199"/>
  <c r="E265"/>
  <c r="E123"/>
  <c r="E46"/>
  <c r="E219"/>
  <c r="E131"/>
  <c r="E77"/>
  <c r="E101"/>
  <c r="E75"/>
  <c r="E239"/>
  <c r="E190"/>
  <c r="E32"/>
  <c r="E266"/>
  <c r="E4"/>
  <c r="E41"/>
  <c r="E248"/>
  <c r="E172"/>
  <c r="E217"/>
  <c r="E173"/>
  <c r="E79"/>
  <c r="E40"/>
  <c r="E130"/>
  <c r="E39"/>
  <c r="E154"/>
  <c r="E125"/>
  <c r="E151"/>
  <c r="E200"/>
  <c r="E133"/>
  <c r="E11"/>
  <c r="E116"/>
  <c r="E214"/>
  <c r="E99"/>
  <c r="E10"/>
  <c r="E263"/>
  <c r="E28"/>
  <c r="E197"/>
  <c r="E156"/>
  <c r="E57"/>
  <c r="E118"/>
  <c r="E87"/>
  <c r="E218"/>
  <c r="E274"/>
  <c r="E237"/>
  <c r="E243"/>
  <c r="E23"/>
  <c r="E34"/>
  <c r="E252"/>
  <c r="E24"/>
  <c r="E73"/>
  <c r="E188"/>
  <c r="E90"/>
  <c r="E253"/>
  <c r="E192"/>
  <c r="E12"/>
  <c r="E103"/>
  <c r="E258"/>
  <c r="E62"/>
  <c r="E213"/>
  <c r="E145"/>
  <c r="E47"/>
  <c r="E83"/>
  <c r="E224"/>
  <c r="E147"/>
  <c r="E179"/>
  <c r="E280"/>
  <c r="E29"/>
  <c r="E93"/>
  <c r="E221"/>
  <c r="E102"/>
  <c r="E161"/>
  <c r="E228"/>
  <c r="E191"/>
  <c r="E107"/>
  <c r="E204"/>
  <c r="E74"/>
  <c r="E231"/>
  <c r="E8"/>
  <c r="E229"/>
  <c r="E241"/>
  <c r="E255"/>
  <c r="E36"/>
  <c r="E196"/>
  <c r="E222"/>
  <c r="E226"/>
  <c r="E236"/>
  <c r="E240"/>
  <c r="E206"/>
  <c r="E247"/>
  <c r="E194"/>
  <c r="E238"/>
  <c r="E2"/>
  <c r="E104"/>
  <c r="E211"/>
  <c r="E35"/>
  <c r="E58"/>
  <c r="E89"/>
  <c r="E108"/>
  <c r="E165"/>
  <c r="E195"/>
  <c r="E198"/>
  <c r="E261"/>
  <c r="D319"/>
  <c r="C319"/>
  <c r="F191"/>
  <c r="L32" i="17"/>
  <c r="M32"/>
  <c r="J28"/>
  <c r="E28"/>
  <c r="F5" i="4"/>
  <c r="E3"/>
  <c r="F3"/>
  <c r="E4"/>
  <c r="F4"/>
  <c r="E5"/>
  <c r="E6"/>
  <c r="F6"/>
  <c r="E7"/>
  <c r="F7"/>
  <c r="E8"/>
  <c r="F8"/>
  <c r="E9"/>
  <c r="F9"/>
  <c r="E10"/>
  <c r="F10"/>
  <c r="E11"/>
  <c r="F11"/>
  <c r="E12"/>
  <c r="F12"/>
  <c r="E13"/>
  <c r="F13"/>
  <c r="E14"/>
  <c r="F14"/>
  <c r="E15"/>
  <c r="F15"/>
  <c r="E16"/>
  <c r="F16"/>
  <c r="E17"/>
  <c r="F17"/>
  <c r="E18"/>
  <c r="F18"/>
  <c r="E19"/>
  <c r="F19"/>
  <c r="E20"/>
  <c r="F20"/>
  <c r="E21"/>
  <c r="F21"/>
  <c r="E2"/>
  <c r="F2"/>
  <c r="C22"/>
  <c r="E22"/>
  <c r="F22"/>
  <c r="F2" i="16"/>
  <c r="F202"/>
  <c r="F28"/>
  <c r="F152"/>
  <c r="F200"/>
  <c r="F80"/>
  <c r="F110"/>
  <c r="F264"/>
  <c r="F8"/>
  <c r="F15"/>
  <c r="F16"/>
  <c r="F14"/>
  <c r="F54"/>
  <c r="F111"/>
  <c r="F90"/>
  <c r="F237"/>
  <c r="F153"/>
  <c r="F19"/>
  <c r="F10"/>
  <c r="F128"/>
  <c r="F208"/>
  <c r="F209"/>
  <c r="F210"/>
  <c r="F163"/>
  <c r="F18"/>
  <c r="F112"/>
  <c r="F205"/>
  <c r="F151"/>
  <c r="F21"/>
  <c r="F22"/>
  <c r="F23"/>
  <c r="F24"/>
  <c r="F32"/>
  <c r="F46"/>
  <c r="F59"/>
  <c r="F284"/>
  <c r="F285"/>
  <c r="F104"/>
  <c r="F40"/>
  <c r="F286"/>
  <c r="F25"/>
  <c r="F113"/>
  <c r="F3"/>
  <c r="F242"/>
  <c r="F26"/>
  <c r="F304"/>
  <c r="F179"/>
  <c r="F29"/>
  <c r="F287"/>
  <c r="F60"/>
  <c r="F62"/>
  <c r="F5"/>
  <c r="F114"/>
  <c r="F115"/>
  <c r="F92"/>
  <c r="F105"/>
  <c r="F252"/>
  <c r="F75"/>
  <c r="F288"/>
  <c r="F35"/>
  <c r="F116"/>
  <c r="F217"/>
  <c r="F289"/>
  <c r="F141"/>
  <c r="F316"/>
  <c r="F155"/>
  <c r="F47"/>
  <c r="F170"/>
  <c r="F268"/>
  <c r="F30"/>
  <c r="F31"/>
  <c r="F291"/>
  <c r="F66"/>
  <c r="F234"/>
  <c r="F117"/>
  <c r="F64"/>
  <c r="F65"/>
  <c r="F269"/>
  <c r="F106"/>
  <c r="F97"/>
  <c r="F265"/>
  <c r="F212"/>
  <c r="F194"/>
  <c r="F67"/>
  <c r="F68"/>
  <c r="F69"/>
  <c r="F70"/>
  <c r="F71"/>
  <c r="F306"/>
  <c r="F244"/>
  <c r="F270"/>
  <c r="F33"/>
  <c r="F274"/>
  <c r="F157"/>
  <c r="F193"/>
  <c r="F4"/>
  <c r="F130"/>
  <c r="F158"/>
  <c r="F159"/>
  <c r="F215"/>
  <c r="F272"/>
  <c r="F293"/>
  <c r="F146"/>
  <c r="F58"/>
  <c r="F273"/>
  <c r="F63"/>
  <c r="F45"/>
  <c r="F258"/>
  <c r="F76"/>
  <c r="F246"/>
  <c r="F305"/>
  <c r="F295"/>
  <c r="F247"/>
  <c r="F137"/>
  <c r="F100"/>
  <c r="F266"/>
  <c r="F131"/>
  <c r="F160"/>
  <c r="F138"/>
  <c r="F79"/>
  <c r="F118"/>
  <c r="F83"/>
  <c r="F78"/>
  <c r="F144"/>
  <c r="F20"/>
  <c r="F134"/>
  <c r="F225"/>
  <c r="F13"/>
  <c r="F122"/>
  <c r="F6"/>
  <c r="F121"/>
  <c r="F86"/>
  <c r="F7"/>
  <c r="F290"/>
  <c r="F296"/>
  <c r="F17"/>
  <c r="F164"/>
  <c r="F89"/>
  <c r="F166"/>
  <c r="F206"/>
  <c r="F180"/>
  <c r="F123"/>
  <c r="F221"/>
  <c r="F187"/>
  <c r="F178"/>
  <c r="F108"/>
  <c r="F250"/>
  <c r="F189"/>
  <c r="F37"/>
  <c r="F276"/>
  <c r="F283"/>
  <c r="F41"/>
  <c r="F38"/>
  <c r="F201"/>
  <c r="F167"/>
  <c r="F81"/>
  <c r="F9"/>
  <c r="F145"/>
  <c r="F169"/>
  <c r="F156"/>
  <c r="F301"/>
  <c r="F74"/>
  <c r="F39"/>
  <c r="F77"/>
  <c r="F165"/>
  <c r="F87"/>
  <c r="F73"/>
  <c r="F188"/>
  <c r="F298"/>
  <c r="F126"/>
  <c r="F303"/>
  <c r="F214"/>
  <c r="F88"/>
  <c r="F72"/>
  <c r="F168"/>
  <c r="F300"/>
  <c r="F267"/>
  <c r="F171"/>
  <c r="F172"/>
  <c r="F207"/>
  <c r="F277"/>
  <c r="F124"/>
  <c r="F135"/>
  <c r="F129"/>
  <c r="F181"/>
  <c r="F173"/>
  <c r="F312"/>
  <c r="F190"/>
  <c r="F211"/>
  <c r="F223"/>
  <c r="F278"/>
  <c r="F307"/>
  <c r="F84"/>
  <c r="F197"/>
  <c r="F203"/>
  <c r="F192"/>
  <c r="F213"/>
  <c r="F195"/>
  <c r="F199"/>
  <c r="F254"/>
  <c r="F42"/>
  <c r="F183"/>
  <c r="F279"/>
  <c r="F224"/>
  <c r="F314"/>
  <c r="F292"/>
  <c r="F302"/>
  <c r="F309"/>
  <c r="F27"/>
  <c r="F43"/>
  <c r="F44"/>
  <c r="F91"/>
  <c r="F82"/>
  <c r="F235"/>
  <c r="F93"/>
  <c r="F94"/>
  <c r="F95"/>
  <c r="F248"/>
  <c r="F315"/>
  <c r="F253"/>
  <c r="F198"/>
  <c r="F299"/>
  <c r="F297"/>
  <c r="F174"/>
  <c r="F53"/>
  <c r="F127"/>
  <c r="F48"/>
  <c r="F238"/>
  <c r="F227"/>
  <c r="F49"/>
  <c r="F85"/>
  <c r="F162"/>
  <c r="F229"/>
  <c r="F230"/>
  <c r="F231"/>
  <c r="E50"/>
  <c r="F140"/>
  <c r="F98"/>
  <c r="F51"/>
  <c r="F175"/>
  <c r="F308"/>
  <c r="F176"/>
  <c r="F271"/>
  <c r="F11"/>
  <c r="F132"/>
  <c r="F102"/>
  <c r="F241"/>
  <c r="F232"/>
  <c r="F119"/>
  <c r="F233"/>
  <c r="F256"/>
  <c r="F99"/>
  <c r="F257"/>
  <c r="F61"/>
  <c r="F120"/>
  <c r="F259"/>
  <c r="F133"/>
  <c r="F219"/>
  <c r="F177"/>
  <c r="F109"/>
  <c r="F142"/>
  <c r="F125"/>
  <c r="F148"/>
  <c r="F143"/>
  <c r="F101"/>
  <c r="F149"/>
  <c r="F96"/>
  <c r="F243"/>
  <c r="F150"/>
  <c r="F147"/>
  <c r="F239"/>
  <c r="F154"/>
  <c r="F310"/>
  <c r="F311"/>
  <c r="F245"/>
  <c r="F280"/>
  <c r="F136"/>
  <c r="F294"/>
  <c r="F55"/>
  <c r="F260"/>
  <c r="F255"/>
  <c r="F281"/>
  <c r="F262"/>
  <c r="F263"/>
  <c r="F52"/>
  <c r="F275"/>
  <c r="F282"/>
  <c r="F218"/>
  <c r="F220"/>
  <c r="F249"/>
  <c r="F182"/>
  <c r="F184"/>
  <c r="F185"/>
  <c r="F313"/>
  <c r="F139"/>
  <c r="F261"/>
  <c r="F251"/>
  <c r="F56"/>
  <c r="F1"/>
  <c r="L30" i="17"/>
  <c r="M30"/>
  <c r="F28"/>
  <c r="K28"/>
  <c r="F32"/>
  <c r="L26"/>
  <c r="M26"/>
  <c r="K26"/>
  <c r="L24"/>
  <c r="M24"/>
  <c r="K24"/>
  <c r="L22"/>
  <c r="M22"/>
  <c r="K22"/>
  <c r="K30"/>
  <c r="M20"/>
  <c r="L20"/>
  <c r="K20"/>
  <c r="L18"/>
  <c r="M18"/>
  <c r="K18"/>
  <c r="L16"/>
  <c r="M16"/>
  <c r="K16"/>
  <c r="L14"/>
  <c r="M14"/>
  <c r="K14"/>
  <c r="L12"/>
  <c r="M12"/>
  <c r="K12"/>
  <c r="K10"/>
  <c r="K8"/>
  <c r="K32"/>
  <c r="K6"/>
  <c r="L10"/>
  <c r="M10"/>
  <c r="L8"/>
  <c r="M8"/>
  <c r="C3"/>
  <c r="D3"/>
  <c r="H3"/>
  <c r="G3"/>
  <c r="L6"/>
  <c r="M6"/>
  <c r="J10"/>
  <c r="J30"/>
  <c r="I30"/>
  <c r="H30"/>
  <c r="H6"/>
  <c r="I6"/>
  <c r="J6"/>
  <c r="H8"/>
  <c r="I8"/>
  <c r="J8"/>
  <c r="H10"/>
  <c r="I10"/>
  <c r="H12"/>
  <c r="I12"/>
  <c r="J12"/>
  <c r="H14"/>
  <c r="I14"/>
  <c r="J14"/>
  <c r="H16"/>
  <c r="I16"/>
  <c r="J16"/>
  <c r="H18"/>
  <c r="I18"/>
  <c r="J18"/>
  <c r="H20"/>
  <c r="I20"/>
  <c r="J20"/>
  <c r="H22"/>
  <c r="I22"/>
  <c r="J22"/>
  <c r="H24"/>
  <c r="I24"/>
  <c r="J24"/>
  <c r="H26"/>
  <c r="I26"/>
  <c r="J26"/>
  <c r="C28"/>
  <c r="H28"/>
  <c r="H32"/>
  <c r="D28"/>
  <c r="I28"/>
  <c r="L28"/>
  <c r="M28"/>
  <c r="G28"/>
  <c r="G26"/>
  <c r="G24"/>
  <c r="G22"/>
  <c r="G20"/>
  <c r="G18"/>
  <c r="G16"/>
  <c r="G14"/>
  <c r="G12"/>
  <c r="G10"/>
  <c r="G8"/>
  <c r="G6"/>
  <c r="G30"/>
  <c r="G32"/>
  <c r="C32"/>
  <c r="D32"/>
  <c r="E32"/>
  <c r="B32"/>
  <c r="F186" i="16"/>
  <c r="C22" i="5"/>
  <c r="E22"/>
  <c r="F22"/>
  <c r="D22"/>
  <c r="D22" i="4"/>
  <c r="C15" i="3"/>
  <c r="E13"/>
  <c r="F13"/>
  <c r="E12"/>
  <c r="F12"/>
  <c r="E11"/>
  <c r="F11"/>
  <c r="E10"/>
  <c r="F10"/>
  <c r="E9"/>
  <c r="F9"/>
  <c r="E8"/>
  <c r="F8"/>
  <c r="E7"/>
  <c r="F7"/>
  <c r="E6"/>
  <c r="F6"/>
  <c r="E5"/>
  <c r="F5"/>
  <c r="E3"/>
  <c r="F3"/>
  <c r="C22" i="6"/>
  <c r="D22"/>
  <c r="J32" i="17"/>
  <c r="I32"/>
  <c r="E22" i="6"/>
  <c r="F22"/>
  <c r="E15" i="3"/>
  <c r="F15"/>
  <c r="F50" i="16"/>
  <c r="E319"/>
  <c r="F319"/>
  <c r="E3" i="17"/>
  <c r="I3"/>
  <c r="F3"/>
  <c r="K3"/>
  <c r="J3"/>
</calcChain>
</file>

<file path=xl/sharedStrings.xml><?xml version="1.0" encoding="utf-8"?>
<sst xmlns="http://schemas.openxmlformats.org/spreadsheetml/2006/main" count="488" uniqueCount="368">
  <si>
    <t>TOTALT</t>
  </si>
  <si>
    <t>Ändr (st)</t>
  </si>
  <si>
    <t>Ändr (%)</t>
  </si>
  <si>
    <t>Grupp  1</t>
  </si>
  <si>
    <t>Vall-, boskaps- och herdehundar</t>
  </si>
  <si>
    <t>Grupp  2</t>
  </si>
  <si>
    <t>Grupp  3</t>
  </si>
  <si>
    <t>Terrier</t>
  </si>
  <si>
    <t>Grupp  4</t>
  </si>
  <si>
    <t>Grupp  5</t>
  </si>
  <si>
    <t>Grupp  6</t>
  </si>
  <si>
    <t>Grupp  7</t>
  </si>
  <si>
    <t>Stående fågelhundar</t>
  </si>
  <si>
    <t>Grupp  8</t>
  </si>
  <si>
    <t>Stötande, apporterande och vattenhundar</t>
  </si>
  <si>
    <t>Grupp  9</t>
  </si>
  <si>
    <t>Sällskapshundar</t>
  </si>
  <si>
    <t>Grupp 10</t>
  </si>
  <si>
    <t>Vinthundar</t>
  </si>
  <si>
    <t>Rasnamn</t>
  </si>
  <si>
    <t>SCHÄFER</t>
  </si>
  <si>
    <t>GOLDEN RETRIEVER</t>
  </si>
  <si>
    <t>LABRADOR RETRIEVER</t>
  </si>
  <si>
    <t>JÄMTHUND</t>
  </si>
  <si>
    <t>TAX, STRÄVHÅRIG NORMALSTOR</t>
  </si>
  <si>
    <t>DREVER</t>
  </si>
  <si>
    <t>ROTTWEILER</t>
  </si>
  <si>
    <t>CAVALIER KING CHARLES SPANIEL</t>
  </si>
  <si>
    <t>COCKER SPANIEL</t>
  </si>
  <si>
    <t>ENGELSK SPRINGER SPANIEL</t>
  </si>
  <si>
    <t>COLLIE, LÅNGHÅRIG</t>
  </si>
  <si>
    <t>SHETLAND SHEEPDOG</t>
  </si>
  <si>
    <t>FLATCOATED RETRIEVER</t>
  </si>
  <si>
    <t>HAMILTONSTÖVARE</t>
  </si>
  <si>
    <t>IRISH SOFTCOATED WHEATEN TERRIER</t>
  </si>
  <si>
    <t>BORDER COLLIE</t>
  </si>
  <si>
    <t>FINSK STÖVARE</t>
  </si>
  <si>
    <t>BERNER SENNENHUND</t>
  </si>
  <si>
    <t>BOXER</t>
  </si>
  <si>
    <t>SUMMA</t>
  </si>
  <si>
    <t>DALMATINER</t>
  </si>
  <si>
    <t>BICHON FRISÉ</t>
  </si>
  <si>
    <t>SHIH TZU</t>
  </si>
  <si>
    <t>WACHTELHUND</t>
  </si>
  <si>
    <t>IRLÄNDSK RÖD SETTER</t>
  </si>
  <si>
    <t>TIBETANSK SPANIEL</t>
  </si>
  <si>
    <t>NORRBOTTENSPETS</t>
  </si>
  <si>
    <t>BEAGLE</t>
  </si>
  <si>
    <t>WELSH SPRINGER SPANIEL</t>
  </si>
  <si>
    <t>BICHON HAVANAIS</t>
  </si>
  <si>
    <t>PAPILLON</t>
  </si>
  <si>
    <t>FINSK LAPPHUND</t>
  </si>
  <si>
    <t>TAX, LÅNGHÅRIG NORMALSTOR</t>
  </si>
  <si>
    <t>BASSET ARTÉSIEN NORMAND</t>
  </si>
  <si>
    <t>KLEINER MüNSTERLÄNDER</t>
  </si>
  <si>
    <t>VÄSTGÖTASPETS</t>
  </si>
  <si>
    <t>KORTHÅRIG VORSTEH</t>
  </si>
  <si>
    <t>AMERIKANSK COCKER SPANIEL</t>
  </si>
  <si>
    <t>JAPANSK SPETS</t>
  </si>
  <si>
    <t>ENGELSK BULLDOGG</t>
  </si>
  <si>
    <t>TYSK JAKTTERRIER</t>
  </si>
  <si>
    <t>RIESENSCHNAUZER, SVART</t>
  </si>
  <si>
    <t>SCHILLERSTÖVARE</t>
  </si>
  <si>
    <t>CHIHUAHUA, LÅNGHÅRIG</t>
  </si>
  <si>
    <t>SKOTSK TERRIER</t>
  </si>
  <si>
    <t>BASSET HOUND</t>
  </si>
  <si>
    <t>BRIARD</t>
  </si>
  <si>
    <t>GRAND DANOIS</t>
  </si>
  <si>
    <t>NORSK BUHUND</t>
  </si>
  <si>
    <t>ISLÄNDSK FÅRHUND</t>
  </si>
  <si>
    <t>KUVASZ</t>
  </si>
  <si>
    <t>KARELSK BJÖRNHUND</t>
  </si>
  <si>
    <t>DUNKERSTÖVARE</t>
  </si>
  <si>
    <t>COLLIE, KORTHÅRIG</t>
  </si>
  <si>
    <t>SILKY TERRIER</t>
  </si>
  <si>
    <t>PEKINGESE</t>
  </si>
  <si>
    <t>BEAUCERON</t>
  </si>
  <si>
    <t>TAX, KORTHÅRIG DVÄRG</t>
  </si>
  <si>
    <t>TIBETANSK TERRIER</t>
  </si>
  <si>
    <t>IRLÄNDSK VARGHUND</t>
  </si>
  <si>
    <t>BULLMASTIFF</t>
  </si>
  <si>
    <t>LEONBERGER</t>
  </si>
  <si>
    <t>PYRENÉERHUND</t>
  </si>
  <si>
    <t>DVÄRGPINSCHER</t>
  </si>
  <si>
    <t>BULLTERRIER</t>
  </si>
  <si>
    <t>BELGISK VALLHUND/ GROENENDAEL</t>
  </si>
  <si>
    <t>SANKT BERNHARDSHUND, LÅNGHÅRIG</t>
  </si>
  <si>
    <t>IRLÄNDSK RÖD OCH VIT SETTER</t>
  </si>
  <si>
    <t>LANCASHIRE HEELER</t>
  </si>
  <si>
    <t>GRÖNLANDSHUND</t>
  </si>
  <si>
    <t>SVENSK LAPPHUND</t>
  </si>
  <si>
    <t>TAX, LÅNGHÅRIG DVÄRG</t>
  </si>
  <si>
    <t>BELGISK VALLHUND/ LAEKENOIS</t>
  </si>
  <si>
    <t>CLUMBER SPANIEL</t>
  </si>
  <si>
    <t>GROSSER MüNSTERLÄNDER</t>
  </si>
  <si>
    <t>SKOTSK HJORTHUND</t>
  </si>
  <si>
    <t>RIESENSCHNAUZER, PEPPAR &amp; SALT</t>
  </si>
  <si>
    <t>KEESHOND</t>
  </si>
  <si>
    <t>DOGUE DE BORDEAUX</t>
  </si>
  <si>
    <t>LAPSK VALLHUND</t>
  </si>
  <si>
    <t>KERRY BLUE TERRIER</t>
  </si>
  <si>
    <t>STRÄVHÅRIG VORSTEH</t>
  </si>
  <si>
    <t>SLOUGHI</t>
  </si>
  <si>
    <t>WELSHTERRIER</t>
  </si>
  <si>
    <t>SUSSEX SPANIEL</t>
  </si>
  <si>
    <t>BOLOGNESE</t>
  </si>
  <si>
    <t>LÖWCHEN</t>
  </si>
  <si>
    <t>ITALIENSK VINTHUND</t>
  </si>
  <si>
    <t>IRLÄNDSK VATTENSPANIEL</t>
  </si>
  <si>
    <t>MALTESER</t>
  </si>
  <si>
    <t>SCHIPPERKE</t>
  </si>
  <si>
    <t>GRAND BASSET GRIFFON VENDÉEN</t>
  </si>
  <si>
    <t>BRACCO ITALIANO</t>
  </si>
  <si>
    <t>WEIMARANER, LÅNGHÅRIG</t>
  </si>
  <si>
    <t>CHESAPEAKE BAY RETRIEVER</t>
  </si>
  <si>
    <t>MOPS</t>
  </si>
  <si>
    <t>ENTLEBUCHER SENNENHUND</t>
  </si>
  <si>
    <t>GROSSER SCHWEIZER SENNENHUND</t>
  </si>
  <si>
    <t>LANDSEER</t>
  </si>
  <si>
    <t>BEDLINGTONTERRIER</t>
  </si>
  <si>
    <t>TAX, KORTHÅRIG KANIN</t>
  </si>
  <si>
    <t>AKITA</t>
  </si>
  <si>
    <t>THAI RIDGEBACK DOG</t>
  </si>
  <si>
    <t>MASTINO NAPOLETANO</t>
  </si>
  <si>
    <t>IRISH GLEN OF IMAAL TERRIER</t>
  </si>
  <si>
    <t>NORSK LUNDEHUND</t>
  </si>
  <si>
    <t>JAPANESE CHIN</t>
  </si>
  <si>
    <t>KOMONDOR</t>
  </si>
  <si>
    <t>LAKELANDTERRIER</t>
  </si>
  <si>
    <t>BASENJI</t>
  </si>
  <si>
    <t>TYSK SPETS/ KLEINSPITZ</t>
  </si>
  <si>
    <t>HANNOVERANSK VILTSPÅRHUND</t>
  </si>
  <si>
    <t>PETIT BRABANCON</t>
  </si>
  <si>
    <t>FARAOHUND</t>
  </si>
  <si>
    <t>WELSH CORGI CARDIGAN</t>
  </si>
  <si>
    <t>CAO DA SERRA DA ESTRELA, PELO COMPR</t>
  </si>
  <si>
    <t>GORDONSETTER</t>
  </si>
  <si>
    <t>PODENGO PORTUGUES, LISO/PEQUENO</t>
  </si>
  <si>
    <t>PULI</t>
  </si>
  <si>
    <t>MANCHESTERTERRIER</t>
  </si>
  <si>
    <t>SKYETERRIER</t>
  </si>
  <si>
    <t>APPENZELLER SENNENHUND</t>
  </si>
  <si>
    <t>HOVAWART</t>
  </si>
  <si>
    <t>VÄSTSIBIRISK LAJKA</t>
  </si>
  <si>
    <t>KOOIKERHONDJE</t>
  </si>
  <si>
    <t>ANATOLISK HERDEHUND</t>
  </si>
  <si>
    <t>CANE CORSO</t>
  </si>
  <si>
    <t>SEALYHAMTERRIER</t>
  </si>
  <si>
    <t>TAX, LÅNGHÅRIG KANIN</t>
  </si>
  <si>
    <t>NORSK ÄLGHUND, SVART</t>
  </si>
  <si>
    <t>ALPENLÄNDISCHE DACHSBRACKE</t>
  </si>
  <si>
    <t>BAYERSK VILTSPÅRHUND</t>
  </si>
  <si>
    <t>NOVA SCOTIA DUCK TOLLING RETRIEVER</t>
  </si>
  <si>
    <t>GRIFFON BELGE</t>
  </si>
  <si>
    <t>BORZOI</t>
  </si>
  <si>
    <t>ENGLISH TOY TERRIER</t>
  </si>
  <si>
    <t>TAX, STRÄVHÅRIG KANIN</t>
  </si>
  <si>
    <t>GRIFFON BRUXELLOIS</t>
  </si>
  <si>
    <t>DOGO ARGENTINO</t>
  </si>
  <si>
    <t>SVART TERRIER</t>
  </si>
  <si>
    <t>AUSTRALIAN SHEPHERD</t>
  </si>
  <si>
    <t>MUDI</t>
  </si>
  <si>
    <t>AFFENPINSCHER</t>
  </si>
  <si>
    <t>MASTIFF</t>
  </si>
  <si>
    <t>STAFFORDSHIRE BULLTERRIER</t>
  </si>
  <si>
    <t>SIBERIAN HUSKY</t>
  </si>
  <si>
    <t>BERGAMASCO</t>
  </si>
  <si>
    <t>POINTER</t>
  </si>
  <si>
    <t>WEIMARANER, KORTHÅRIG</t>
  </si>
  <si>
    <t>KROMFOHRLÄNDER</t>
  </si>
  <si>
    <t>VOLPINO ITALIANO</t>
  </si>
  <si>
    <t>UNGERSK VIZSLA, KORTHÅRIG</t>
  </si>
  <si>
    <t>WEST HIGHLAND WHITE TERRIER</t>
  </si>
  <si>
    <t>KING CHARLES SPANIEL</t>
  </si>
  <si>
    <t>CAIRNTERRIER</t>
  </si>
  <si>
    <t>TYSK SPETS/ MITTELSPITZ</t>
  </si>
  <si>
    <t>BRETON</t>
  </si>
  <si>
    <t>STABYHOUN</t>
  </si>
  <si>
    <t>DANDIE DINMONT TERRIER</t>
  </si>
  <si>
    <t>BELGISK VALLHUND/ TERVUEREN</t>
  </si>
  <si>
    <t>PUMI</t>
  </si>
  <si>
    <t>FIELD SPANIEL</t>
  </si>
  <si>
    <t>FILA BRASILEIRO</t>
  </si>
  <si>
    <t>PYRENEISK MASTIFF</t>
  </si>
  <si>
    <t>BORDERTERRIER</t>
  </si>
  <si>
    <t>IRLÄNDSK TERRIER</t>
  </si>
  <si>
    <t>CURLY COATED RETRIEVER</t>
  </si>
  <si>
    <t>AFGHANHUND</t>
  </si>
  <si>
    <t>AMERICAN STAFFORDSHIRE TERRIER</t>
  </si>
  <si>
    <t>CESKYTERRIER</t>
  </si>
  <si>
    <t>TAX, STRÄVHÅRIG DVÄRG</t>
  </si>
  <si>
    <t>FINSK SPETS</t>
  </si>
  <si>
    <t>BASSET FAUVE DE BRETAGNE</t>
  </si>
  <si>
    <t>GALGO ESPANOL</t>
  </si>
  <si>
    <t>POLSKI OWCZAREK NIZINNY</t>
  </si>
  <si>
    <t>LÅNGHÅRIG VORSTEH</t>
  </si>
  <si>
    <t>BEARDED COLLIE</t>
  </si>
  <si>
    <t>SCHAPENDOES</t>
  </si>
  <si>
    <t>SHIBA</t>
  </si>
  <si>
    <t>SCHWEIZISKA STÖVARE/ SCHWYZER</t>
  </si>
  <si>
    <t>PORTUGISISK VATTENHUND</t>
  </si>
  <si>
    <t>OLD ENGLISH SHEEPDOG</t>
  </si>
  <si>
    <t>SHAR PEI</t>
  </si>
  <si>
    <t>TIBETANSK MASTIFF</t>
  </si>
  <si>
    <t>NORWICHTERRIER</t>
  </si>
  <si>
    <t>EURASIER</t>
  </si>
  <si>
    <t>ÖSTSIBIRISK LAJKA</t>
  </si>
  <si>
    <t>PERRO DE AGUA ESPANOL</t>
  </si>
  <si>
    <t>DVÄRGSCHNAUZER, VIT</t>
  </si>
  <si>
    <t>SANKT BERNHARDSHUND, KORTHÅRIG</t>
  </si>
  <si>
    <t>LAGOTTO ROMAGNOLO</t>
  </si>
  <si>
    <t>COTON DE TULÉAR</t>
  </si>
  <si>
    <t>LHASA APSO</t>
  </si>
  <si>
    <t>GREYHOUND</t>
  </si>
  <si>
    <t>SPINONE</t>
  </si>
  <si>
    <t>SCHWEIZISKA STÖVARE/ LUZERNER</t>
  </si>
  <si>
    <t>NEWFOUNDLANDSHUND</t>
  </si>
  <si>
    <t>SAMOJEDHUND</t>
  </si>
  <si>
    <t>CHIHUAHUA, KORTHÅRIG</t>
  </si>
  <si>
    <t>WELSH CORGI PEMBROKE</t>
  </si>
  <si>
    <t>SVENSK VIT ÄLGHUND</t>
  </si>
  <si>
    <t>BOSTONTERRIER</t>
  </si>
  <si>
    <t>AUSTRALISK TERRIER</t>
  </si>
  <si>
    <t>WHIPPET</t>
  </si>
  <si>
    <t>DVÄRGSCHNAUZER, SVART &amp; SILVER</t>
  </si>
  <si>
    <t>BELGISK VALLHUND/ MALINOIS</t>
  </si>
  <si>
    <t>NORFOLKTERRIER</t>
  </si>
  <si>
    <t>DVÄRGSCHNAUZER, PEPPAR &amp; SALT</t>
  </si>
  <si>
    <t>BOUVIER DES FLANDRES</t>
  </si>
  <si>
    <t>AIREDALETERRIER</t>
  </si>
  <si>
    <t>DVÄRGSCHNAUZER, SVART</t>
  </si>
  <si>
    <t>FRANSK BULLDOGG</t>
  </si>
  <si>
    <t>ALASKAN MALAMUTE</t>
  </si>
  <si>
    <t>PETIT BASSET GRIFFON VENDÉEN</t>
  </si>
  <si>
    <t>SMÅLANDSSTÖVARE</t>
  </si>
  <si>
    <t>YORKSHIRETERRIER</t>
  </si>
  <si>
    <t>RHODESIAN RIDGEBACK</t>
  </si>
  <si>
    <t>ENGELSK SETTER</t>
  </si>
  <si>
    <t>DOBERMANN</t>
  </si>
  <si>
    <t>TAX, KORTHÅRIG NORMALSTOR</t>
  </si>
  <si>
    <t>AUSTRALIAN CATTLEDOG</t>
  </si>
  <si>
    <t>AUSTRALIAN KELPIE</t>
  </si>
  <si>
    <t>VIT HERDEHUND</t>
  </si>
  <si>
    <t>SLÄTHÅRIG FOXTERRIER</t>
  </si>
  <si>
    <t>STRÄVHÅRIG FOXTERRIER</t>
  </si>
  <si>
    <t>MEXIKANSK NAKENHUND, STOR</t>
  </si>
  <si>
    <t>HÄLLEFORSHUND</t>
  </si>
  <si>
    <t>CAO DA SERRA DE AIRES</t>
  </si>
  <si>
    <t>GAMMEL DANSK HÖNSEHUND</t>
  </si>
  <si>
    <t>CHINESE CRESTED DOG</t>
  </si>
  <si>
    <t>Ras</t>
  </si>
  <si>
    <t>BROHOLMER</t>
  </si>
  <si>
    <t>PINSCHER</t>
  </si>
  <si>
    <t>SCHNAUZER, PEPPAR &amp; SALT</t>
  </si>
  <si>
    <t>SCHNAUZER, SVART</t>
  </si>
  <si>
    <t>PARSON RUSSELL TERRIER</t>
  </si>
  <si>
    <t>JACK RUSSELL TERRIER</t>
  </si>
  <si>
    <t>MEXIKANSK NAKENHUND, LITEN</t>
  </si>
  <si>
    <t>PODENCO IBICENCO, STRÄVHÅRIG</t>
  </si>
  <si>
    <t>PODENGO PORTUGUES, CERDOSO/PEQUENO</t>
  </si>
  <si>
    <t>BLODHUND</t>
  </si>
  <si>
    <t>SUMMA Top 20</t>
  </si>
  <si>
    <t>KAVKAZSKAJA OVTJARKA</t>
  </si>
  <si>
    <t>PODENCO IBICENCO, KORTHÅRIG</t>
  </si>
  <si>
    <t>MEXIKANSK NAKENHUND, MELLAN</t>
  </si>
  <si>
    <t>RUSSKAJA GONTJAJA</t>
  </si>
  <si>
    <t>CANAAN DOG</t>
  </si>
  <si>
    <t>POMERANIAN</t>
  </si>
  <si>
    <t>BARBET</t>
  </si>
  <si>
    <t>MINIATYRBULLTERRIER</t>
  </si>
  <si>
    <t>SALUKI, LÅNGHÅRIG</t>
  </si>
  <si>
    <t>SALUKI, SLÄTHÅRIG</t>
  </si>
  <si>
    <t>BERGER PICARD</t>
  </si>
  <si>
    <t>HOLLANDSE HERDERSHOND, KORTHÅRIG</t>
  </si>
  <si>
    <t>MAREMMANO ABRUZZESE</t>
  </si>
  <si>
    <t>TOSA</t>
  </si>
  <si>
    <t>CHOW CHOW</t>
  </si>
  <si>
    <t>BASSET BLEU DE GASCOGNE</t>
  </si>
  <si>
    <t>GRIFFON FAUVE DE BRETAGNE</t>
  </si>
  <si>
    <t>DRENTSCHE PATRIJSHOND</t>
  </si>
  <si>
    <t>UNGERSK VIZSLA, STRÄVHÅRIG</t>
  </si>
  <si>
    <t>AUSTRALIAN STOCK DOG/WORKING KELPIE</t>
  </si>
  <si>
    <t>CIRNECO DELL'ETNA</t>
  </si>
  <si>
    <t>PERRO SIN PELO DEL PERÚ, GRANDE</t>
  </si>
  <si>
    <t>PERRO SIN PELO DEL PERÚ, MÉDIO</t>
  </si>
  <si>
    <t>AMERICAN AKITA</t>
  </si>
  <si>
    <t>GRIFFON NIVERNAIS</t>
  </si>
  <si>
    <t>SLOVENSKÝ KOPOV</t>
  </si>
  <si>
    <t>PUDEL, DVÄRG</t>
  </si>
  <si>
    <t>PUDEL, MELLAN</t>
  </si>
  <si>
    <t>PUDEL, TOY</t>
  </si>
  <si>
    <t>Schnauzer och pinscher, molosser och bergs-</t>
  </si>
  <si>
    <t xml:space="preserve">  hundar samt sennenhundar</t>
  </si>
  <si>
    <t>Taxar</t>
  </si>
  <si>
    <t>Spetsar och raser av urhundstyp</t>
  </si>
  <si>
    <t>Drivande hundar samt sök- och spårhundar</t>
  </si>
  <si>
    <t>RUSSKIY TOY</t>
  </si>
  <si>
    <t>MAGYAR AGAR</t>
  </si>
  <si>
    <t>GOS D'ATURA CATALÁ</t>
  </si>
  <si>
    <t>BERGER DES PYRÉNÉES À POIL LONG</t>
  </si>
  <si>
    <t>BERGER DES PYRÉNÉES À FACE RASE</t>
  </si>
  <si>
    <t>SAARLOOS WOLFHOND</t>
  </si>
  <si>
    <t>SREDNEASIATSKAJA OVTJARKA</t>
  </si>
  <si>
    <t>SARPLANINAC</t>
  </si>
  <si>
    <t>DOGO CANARIO</t>
  </si>
  <si>
    <t>TERRIER BRASILEIRO</t>
  </si>
  <si>
    <t>NORSK ÄLGHUND, GRÅ (GRÅHUND)</t>
  </si>
  <si>
    <t>RYSK-EUROPEISK LAJKA</t>
  </si>
  <si>
    <t>KOREA JINDO DOG</t>
  </si>
  <si>
    <t>POSAVSKI GONIC</t>
  </si>
  <si>
    <t>SCHWEIZISKA STÖVARE/ BERNER</t>
  </si>
  <si>
    <t>SCHWEIZISKA STÖVARE/ JURA</t>
  </si>
  <si>
    <t>PERDIGUEIRO PORTUGUES</t>
  </si>
  <si>
    <t>PHALÈNE</t>
  </si>
  <si>
    <t>PUDEL, STOR</t>
  </si>
  <si>
    <t>PRAZSKÝ KRYSARÍK</t>
  </si>
  <si>
    <t>RUSSKAYA TSVETNAYA BOLONKA</t>
  </si>
  <si>
    <t>AZAWAKH</t>
  </si>
  <si>
    <t>HOLLANDSE HERDERSHOND, STRÄVHÅRIG</t>
  </si>
  <si>
    <t>MASTÍN ESPANOL</t>
  </si>
  <si>
    <t>SCHILLER (RASVÅRD)   EJ ERK AV FCI</t>
  </si>
  <si>
    <t>GRIFFON D'ARRET À POIL DUR/KORTHALS</t>
  </si>
  <si>
    <t>Kod</t>
  </si>
  <si>
    <t>Månad</t>
  </si>
  <si>
    <t>Totalt</t>
  </si>
  <si>
    <t>Jämf (st)</t>
  </si>
  <si>
    <t>Jämf (%)</t>
  </si>
  <si>
    <t>Januari</t>
  </si>
  <si>
    <t>Februari</t>
  </si>
  <si>
    <t>Mars</t>
  </si>
  <si>
    <t>April</t>
  </si>
  <si>
    <t>Maj</t>
  </si>
  <si>
    <t>Juni</t>
  </si>
  <si>
    <t>Juli</t>
  </si>
  <si>
    <t>Augusti</t>
  </si>
  <si>
    <t>September</t>
  </si>
  <si>
    <t>Oktober</t>
  </si>
  <si>
    <t>November</t>
  </si>
  <si>
    <t>December</t>
  </si>
  <si>
    <t>V-reg</t>
  </si>
  <si>
    <t>CESKOSLOVENSKÝ VLCAK</t>
  </si>
  <si>
    <t>DANSK-SVENSK GÅRDSHUND</t>
  </si>
  <si>
    <t>ÖSTERREICHISCHER PINSCHER</t>
  </si>
  <si>
    <t>PERRO DOGO MALLORQUÍN/CA DE BOU</t>
  </si>
  <si>
    <t>AIDI</t>
  </si>
  <si>
    <t>TORNJAK</t>
  </si>
  <si>
    <t>KAI</t>
  </si>
  <si>
    <t>PODENGO PORTUGUES, CERDOSO/MÉDIO</t>
  </si>
  <si>
    <t>PODENGO PORTUGUES, LISO/GRANDE</t>
  </si>
  <si>
    <t>BLACK AND TAN COONHOUND</t>
  </si>
  <si>
    <t>PLOTT</t>
  </si>
  <si>
    <t>BRAQUE FRANCAIS, TYPE PYRÉNÉES</t>
  </si>
  <si>
    <t>SLOVENSKÝ HRUBOSRSTY STAVAC</t>
  </si>
  <si>
    <t>Antal 2008</t>
  </si>
  <si>
    <t>2009-2008</t>
  </si>
  <si>
    <t>AMERICAN FOXHOUND</t>
  </si>
  <si>
    <t>Antal 2009</t>
  </si>
  <si>
    <t>HOLLANDSE HERDERSHOND, LÅNGHÅRIG</t>
  </si>
  <si>
    <t>CIMARRÓN URUGUAYO</t>
  </si>
  <si>
    <t>HOKKAIDO</t>
  </si>
  <si>
    <t>GOTLANDSSTÖVARE</t>
  </si>
  <si>
    <t>HYGENSTÖVARE</t>
  </si>
  <si>
    <t>ANGLO-RUSSKAJA GONTJAJA</t>
  </si>
  <si>
    <t>GONCZY POLSKI</t>
  </si>
  <si>
    <t>BRAQUE DU BOURBONNAIS</t>
  </si>
  <si>
    <t>*)</t>
  </si>
  <si>
    <t xml:space="preserve"> Minst 100 st. registrerade hundar 2009</t>
  </si>
  <si>
    <t xml:space="preserve"> Minst 100 st. registrerade hundar 2008</t>
  </si>
</sst>
</file>

<file path=xl/styles.xml><?xml version="1.0" encoding="utf-8"?>
<styleSheet xmlns="http://schemas.openxmlformats.org/spreadsheetml/2006/main">
  <numFmts count="3">
    <numFmt numFmtId="42" formatCode="_-* #,##0\ &quot;kr&quot;_-;\-* #,##0\ &quot;kr&quot;_-;_-* &quot;-&quot;\ &quot;kr&quot;_-;_-@_-"/>
    <numFmt numFmtId="41" formatCode="_-* #,##0\ _k_r_-;\-* #,##0\ _k_r_-;_-* &quot;-&quot;\ _k_r_-;_-@_-"/>
    <numFmt numFmtId="164" formatCode="0.0%"/>
  </numFmts>
  <fonts count="19">
    <font>
      <sz val="10"/>
      <name val="Courier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u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u/>
      <sz val="14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b/>
      <u/>
      <sz val="11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8"/>
      <name val="Courie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7">
    <xf numFmtId="0" fontId="0" fillId="0" borderId="0"/>
    <xf numFmtId="0" fontId="4" fillId="0" borderId="0"/>
    <xf numFmtId="0" fontId="4" fillId="0" borderId="0"/>
    <xf numFmtId="0" fontId="4" fillId="0" borderId="0"/>
    <xf numFmtId="0" fontId="3" fillId="0" borderId="0"/>
    <xf numFmtId="41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29">
    <xf numFmtId="0" fontId="0" fillId="0" borderId="0" xfId="0"/>
    <xf numFmtId="0" fontId="7" fillId="0" borderId="0" xfId="4" applyFont="1" applyAlignment="1">
      <alignment horizontal="right"/>
    </xf>
    <xf numFmtId="3" fontId="6" fillId="0" borderId="0" xfId="4" applyNumberFormat="1" applyFont="1"/>
    <xf numFmtId="3" fontId="6" fillId="0" borderId="0" xfId="0" applyNumberFormat="1" applyFont="1"/>
    <xf numFmtId="164" fontId="6" fillId="0" borderId="0" xfId="4" applyNumberFormat="1" applyFont="1"/>
    <xf numFmtId="3" fontId="6" fillId="0" borderId="0" xfId="4" applyNumberFormat="1" applyFont="1" applyBorder="1"/>
    <xf numFmtId="0" fontId="7" fillId="0" borderId="0" xfId="0" applyFont="1" applyAlignment="1">
      <alignment horizontal="center"/>
    </xf>
    <xf numFmtId="0" fontId="7" fillId="0" borderId="0" xfId="0" applyFont="1"/>
    <xf numFmtId="3" fontId="7" fillId="0" borderId="0" xfId="0" applyNumberFormat="1" applyFont="1" applyBorder="1" applyAlignment="1">
      <alignment horizontal="right"/>
    </xf>
    <xf numFmtId="164" fontId="6" fillId="0" borderId="0" xfId="0" applyNumberFormat="1" applyFont="1"/>
    <xf numFmtId="164" fontId="5" fillId="0" borderId="0" xfId="0" applyNumberFormat="1" applyFont="1"/>
    <xf numFmtId="1" fontId="5" fillId="0" borderId="0" xfId="0" applyNumberFormat="1" applyFont="1" applyAlignment="1">
      <alignment horizontal="center"/>
    </xf>
    <xf numFmtId="0" fontId="1" fillId="0" borderId="0" xfId="0" applyFont="1" applyFill="1"/>
    <xf numFmtId="3" fontId="6" fillId="0" borderId="0" xfId="0" applyNumberFormat="1" applyFont="1" applyFill="1"/>
    <xf numFmtId="3" fontId="5" fillId="0" borderId="0" xfId="0" applyNumberFormat="1" applyFont="1" applyFill="1"/>
    <xf numFmtId="0" fontId="6" fillId="0" borderId="0" xfId="0" applyFont="1" applyFill="1"/>
    <xf numFmtId="3" fontId="6" fillId="0" borderId="0" xfId="2" applyNumberFormat="1" applyFont="1"/>
    <xf numFmtId="164" fontId="6" fillId="0" borderId="0" xfId="2" applyNumberFormat="1" applyFont="1"/>
    <xf numFmtId="0" fontId="6" fillId="0" borderId="0" xfId="3" applyFont="1"/>
    <xf numFmtId="3" fontId="6" fillId="0" borderId="0" xfId="3" applyNumberFormat="1" applyFont="1"/>
    <xf numFmtId="3" fontId="6" fillId="0" borderId="0" xfId="0" applyNumberFormat="1" applyFont="1" applyAlignment="1">
      <alignment horizontal="right"/>
    </xf>
    <xf numFmtId="3" fontId="6" fillId="0" borderId="0" xfId="1" applyNumberFormat="1" applyFont="1"/>
    <xf numFmtId="1" fontId="6" fillId="0" borderId="0" xfId="1" applyNumberFormat="1" applyFont="1" applyAlignment="1">
      <alignment horizontal="center"/>
    </xf>
    <xf numFmtId="0" fontId="8" fillId="0" borderId="0" xfId="0" applyNumberFormat="1" applyFont="1" applyAlignment="1">
      <alignment horizontal="left"/>
    </xf>
    <xf numFmtId="0" fontId="8" fillId="0" borderId="1" xfId="0" applyNumberFormat="1" applyFont="1" applyBorder="1" applyAlignment="1">
      <alignment horizontal="right"/>
    </xf>
    <xf numFmtId="0" fontId="8" fillId="0" borderId="2" xfId="0" applyNumberFormat="1" applyFont="1" applyBorder="1" applyAlignment="1">
      <alignment horizontal="right"/>
    </xf>
    <xf numFmtId="3" fontId="8" fillId="0" borderId="2" xfId="0" applyNumberFormat="1" applyFont="1" applyBorder="1" applyAlignment="1">
      <alignment horizontal="right"/>
    </xf>
    <xf numFmtId="3" fontId="8" fillId="0" borderId="3" xfId="0" applyNumberFormat="1" applyFont="1" applyBorder="1" applyAlignment="1">
      <alignment horizontal="right"/>
    </xf>
    <xf numFmtId="0" fontId="8" fillId="0" borderId="3" xfId="0" applyNumberFormat="1" applyFont="1" applyBorder="1" applyAlignment="1">
      <alignment horizontal="right"/>
    </xf>
    <xf numFmtId="0" fontId="2" fillId="0" borderId="2" xfId="0" applyNumberFormat="1" applyFont="1" applyBorder="1" applyAlignment="1">
      <alignment horizontal="right"/>
    </xf>
    <xf numFmtId="0" fontId="2" fillId="0" borderId="3" xfId="0" applyNumberFormat="1" applyFont="1" applyBorder="1" applyAlignment="1">
      <alignment horizontal="right"/>
    </xf>
    <xf numFmtId="0" fontId="9" fillId="0" borderId="0" xfId="0" applyNumberFormat="1" applyFont="1"/>
    <xf numFmtId="0" fontId="1" fillId="0" borderId="0" xfId="0" applyFont="1"/>
    <xf numFmtId="0" fontId="8" fillId="0" borderId="4" xfId="0" applyNumberFormat="1" applyFont="1" applyBorder="1" applyAlignment="1">
      <alignment horizontal="right"/>
    </xf>
    <xf numFmtId="0" fontId="8" fillId="0" borderId="5" xfId="0" applyNumberFormat="1" applyFont="1" applyBorder="1" applyAlignment="1">
      <alignment horizontal="right"/>
    </xf>
    <xf numFmtId="1" fontId="8" fillId="0" borderId="5" xfId="0" applyNumberFormat="1" applyFont="1" applyBorder="1" applyAlignment="1">
      <alignment horizontal="right"/>
    </xf>
    <xf numFmtId="1" fontId="8" fillId="0" borderId="6" xfId="0" applyNumberFormat="1" applyFont="1" applyBorder="1" applyAlignment="1">
      <alignment horizontal="right"/>
    </xf>
    <xf numFmtId="0" fontId="8" fillId="0" borderId="6" xfId="0" applyNumberFormat="1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3" fontId="10" fillId="0" borderId="7" xfId="0" applyNumberFormat="1" applyFont="1" applyBorder="1"/>
    <xf numFmtId="3" fontId="10" fillId="0" borderId="0" xfId="0" applyNumberFormat="1" applyFont="1" applyBorder="1"/>
    <xf numFmtId="3" fontId="1" fillId="0" borderId="0" xfId="0" applyNumberFormat="1" applyFont="1" applyBorder="1"/>
    <xf numFmtId="3" fontId="1" fillId="0" borderId="8" xfId="0" applyNumberFormat="1" applyFont="1" applyBorder="1"/>
    <xf numFmtId="3" fontId="10" fillId="0" borderId="0" xfId="0" applyNumberFormat="1" applyFont="1"/>
    <xf numFmtId="3" fontId="10" fillId="0" borderId="8" xfId="0" applyNumberFormat="1" applyFont="1" applyBorder="1"/>
    <xf numFmtId="0" fontId="1" fillId="0" borderId="8" xfId="0" applyFont="1" applyBorder="1"/>
    <xf numFmtId="3" fontId="2" fillId="0" borderId="0" xfId="0" applyNumberFormat="1" applyFont="1" applyAlignment="1">
      <alignment horizontal="left"/>
    </xf>
    <xf numFmtId="164" fontId="10" fillId="0" borderId="8" xfId="0" applyNumberFormat="1" applyFont="1" applyBorder="1"/>
    <xf numFmtId="0" fontId="10" fillId="0" borderId="0" xfId="0" applyFont="1"/>
    <xf numFmtId="0" fontId="10" fillId="0" borderId="8" xfId="0" applyFont="1" applyBorder="1"/>
    <xf numFmtId="16" fontId="2" fillId="0" borderId="0" xfId="0" applyNumberFormat="1" applyFont="1" applyAlignment="1">
      <alignment horizontal="left"/>
    </xf>
    <xf numFmtId="3" fontId="2" fillId="0" borderId="0" xfId="0" applyNumberFormat="1" applyFont="1"/>
    <xf numFmtId="3" fontId="0" fillId="0" borderId="0" xfId="0" applyNumberFormat="1"/>
    <xf numFmtId="3" fontId="10" fillId="0" borderId="4" xfId="0" applyNumberFormat="1" applyFont="1" applyBorder="1"/>
    <xf numFmtId="3" fontId="10" fillId="0" borderId="5" xfId="0" applyNumberFormat="1" applyFont="1" applyBorder="1"/>
    <xf numFmtId="3" fontId="10" fillId="0" borderId="6" xfId="0" applyNumberFormat="1" applyFont="1" applyBorder="1"/>
    <xf numFmtId="164" fontId="10" fillId="0" borderId="6" xfId="0" applyNumberFormat="1" applyFont="1" applyBorder="1"/>
    <xf numFmtId="164" fontId="10" fillId="0" borderId="0" xfId="0" applyNumberFormat="1" applyFont="1"/>
    <xf numFmtId="3" fontId="2" fillId="0" borderId="0" xfId="0" applyNumberFormat="1" applyFont="1" applyBorder="1"/>
    <xf numFmtId="164" fontId="2" fillId="0" borderId="0" xfId="0" applyNumberFormat="1" applyFont="1" applyBorder="1"/>
    <xf numFmtId="0" fontId="2" fillId="0" borderId="0" xfId="0" applyFont="1" applyAlignment="1">
      <alignment horizontal="left"/>
    </xf>
    <xf numFmtId="3" fontId="1" fillId="0" borderId="0" xfId="0" applyNumberFormat="1" applyFont="1"/>
    <xf numFmtId="0" fontId="1" fillId="0" borderId="0" xfId="0" applyFont="1" applyBorder="1"/>
    <xf numFmtId="0" fontId="1" fillId="0" borderId="0" xfId="0" applyFont="1" applyAlignment="1">
      <alignment horizontal="left"/>
    </xf>
    <xf numFmtId="0" fontId="11" fillId="0" borderId="0" xfId="0" applyNumberFormat="1" applyFont="1" applyAlignment="1">
      <alignment horizontal="left"/>
    </xf>
    <xf numFmtId="0" fontId="2" fillId="0" borderId="6" xfId="0" applyFont="1" applyBorder="1" applyAlignment="1">
      <alignment horizontal="right"/>
    </xf>
    <xf numFmtId="0" fontId="6" fillId="0" borderId="0" xfId="0" applyFont="1" applyBorder="1"/>
    <xf numFmtId="3" fontId="1" fillId="0" borderId="1" xfId="0" applyNumberFormat="1" applyFont="1" applyBorder="1"/>
    <xf numFmtId="0" fontId="8" fillId="0" borderId="7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8" fillId="0" borderId="8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right"/>
    </xf>
    <xf numFmtId="0" fontId="8" fillId="0" borderId="8" xfId="0" applyNumberFormat="1" applyFont="1" applyBorder="1" applyAlignment="1">
      <alignment horizontal="right"/>
    </xf>
    <xf numFmtId="0" fontId="2" fillId="0" borderId="8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right"/>
    </xf>
    <xf numFmtId="1" fontId="8" fillId="0" borderId="8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7" xfId="0" applyNumberFormat="1" applyFont="1" applyBorder="1" applyAlignment="1">
      <alignment horizontal="right"/>
    </xf>
    <xf numFmtId="1" fontId="12" fillId="0" borderId="0" xfId="0" applyNumberFormat="1" applyFont="1" applyAlignment="1">
      <alignment horizontal="center"/>
    </xf>
    <xf numFmtId="0" fontId="13" fillId="0" borderId="0" xfId="0" applyFont="1"/>
    <xf numFmtId="0" fontId="14" fillId="0" borderId="0" xfId="2" applyFont="1" applyAlignment="1">
      <alignment horizontal="center"/>
    </xf>
    <xf numFmtId="0" fontId="14" fillId="0" borderId="0" xfId="2" applyFont="1" applyBorder="1"/>
    <xf numFmtId="0" fontId="14" fillId="0" borderId="0" xfId="4" applyFont="1" applyAlignment="1">
      <alignment horizontal="right"/>
    </xf>
    <xf numFmtId="164" fontId="14" fillId="0" borderId="0" xfId="4" applyNumberFormat="1" applyFont="1" applyAlignment="1">
      <alignment horizontal="right"/>
    </xf>
    <xf numFmtId="0" fontId="15" fillId="0" borderId="0" xfId="2" applyFont="1"/>
    <xf numFmtId="0" fontId="13" fillId="0" borderId="0" xfId="2" applyFont="1"/>
    <xf numFmtId="0" fontId="13" fillId="0" borderId="0" xfId="2" applyFont="1" applyAlignment="1">
      <alignment horizontal="center"/>
    </xf>
    <xf numFmtId="0" fontId="14" fillId="0" borderId="0" xfId="2" applyFont="1"/>
    <xf numFmtId="0" fontId="12" fillId="0" borderId="0" xfId="2" applyFont="1" applyBorder="1"/>
    <xf numFmtId="3" fontId="12" fillId="0" borderId="0" xfId="2" applyNumberFormat="1" applyFont="1"/>
    <xf numFmtId="164" fontId="12" fillId="0" borderId="0" xfId="2" applyNumberFormat="1" applyFont="1"/>
    <xf numFmtId="0" fontId="13" fillId="0" borderId="0" xfId="0" applyFont="1" applyBorder="1"/>
    <xf numFmtId="3" fontId="13" fillId="0" borderId="0" xfId="0" applyNumberFormat="1" applyFont="1"/>
    <xf numFmtId="3" fontId="13" fillId="0" borderId="0" xfId="2" applyNumberFormat="1" applyFont="1"/>
    <xf numFmtId="164" fontId="13" fillId="0" borderId="0" xfId="2" applyNumberFormat="1" applyFont="1"/>
    <xf numFmtId="1" fontId="13" fillId="0" borderId="0" xfId="1" applyNumberFormat="1" applyFont="1" applyAlignment="1">
      <alignment horizontal="center"/>
    </xf>
    <xf numFmtId="3" fontId="13" fillId="0" borderId="0" xfId="1" applyNumberFormat="1" applyFont="1"/>
    <xf numFmtId="3" fontId="13" fillId="0" borderId="0" xfId="3" applyNumberFormat="1" applyFont="1"/>
    <xf numFmtId="0" fontId="13" fillId="0" borderId="0" xfId="2" applyFont="1" applyBorder="1"/>
    <xf numFmtId="0" fontId="14" fillId="0" borderId="0" xfId="0" applyFont="1" applyAlignment="1">
      <alignment horizontal="center"/>
    </xf>
    <xf numFmtId="0" fontId="14" fillId="0" borderId="0" xfId="0" applyFont="1"/>
    <xf numFmtId="3" fontId="14" fillId="0" borderId="0" xfId="0" applyNumberFormat="1" applyFont="1" applyBorder="1" applyAlignment="1">
      <alignment horizontal="right"/>
    </xf>
    <xf numFmtId="3" fontId="13" fillId="0" borderId="0" xfId="4" applyNumberFormat="1" applyFont="1"/>
    <xf numFmtId="3" fontId="13" fillId="0" borderId="0" xfId="0" applyNumberFormat="1" applyFont="1" applyAlignment="1">
      <alignment horizontal="right"/>
    </xf>
    <xf numFmtId="3" fontId="12" fillId="0" borderId="0" xfId="4" applyNumberFormat="1" applyFont="1"/>
    <xf numFmtId="3" fontId="12" fillId="0" borderId="0" xfId="4" applyNumberFormat="1" applyFont="1" applyBorder="1"/>
    <xf numFmtId="164" fontId="12" fillId="0" borderId="0" xfId="4" applyNumberFormat="1" applyFont="1"/>
    <xf numFmtId="3" fontId="13" fillId="0" borderId="0" xfId="4" applyNumberFormat="1" applyFont="1" applyBorder="1"/>
    <xf numFmtId="164" fontId="13" fillId="0" borderId="0" xfId="4" applyNumberFormat="1" applyFont="1"/>
    <xf numFmtId="3" fontId="13" fillId="0" borderId="0" xfId="4" applyNumberFormat="1" applyFont="1" applyAlignment="1">
      <alignment horizontal="center"/>
    </xf>
    <xf numFmtId="3" fontId="13" fillId="0" borderId="0" xfId="4" applyNumberFormat="1" applyFont="1" applyAlignment="1">
      <alignment horizontal="right"/>
    </xf>
    <xf numFmtId="3" fontId="14" fillId="0" borderId="0" xfId="4" applyNumberFormat="1" applyFont="1" applyAlignment="1">
      <alignment horizontal="right"/>
    </xf>
    <xf numFmtId="3" fontId="13" fillId="0" borderId="0" xfId="1" applyNumberFormat="1" applyFont="1" applyAlignment="1">
      <alignment horizontal="right"/>
    </xf>
    <xf numFmtId="0" fontId="13" fillId="0" borderId="0" xfId="0" applyFont="1" applyAlignment="1">
      <alignment horizontal="center"/>
    </xf>
    <xf numFmtId="3" fontId="16" fillId="0" borderId="0" xfId="0" applyNumberFormat="1" applyFont="1"/>
    <xf numFmtId="3" fontId="13" fillId="0" borderId="0" xfId="2" applyNumberFormat="1" applyFont="1" applyAlignment="1">
      <alignment horizontal="center"/>
    </xf>
    <xf numFmtId="3" fontId="12" fillId="0" borderId="0" xfId="0" applyNumberFormat="1" applyFont="1"/>
    <xf numFmtId="164" fontId="12" fillId="0" borderId="0" xfId="0" applyNumberFormat="1" applyFont="1"/>
    <xf numFmtId="164" fontId="13" fillId="0" borderId="0" xfId="0" applyNumberFormat="1" applyFont="1"/>
    <xf numFmtId="1" fontId="17" fillId="0" borderId="0" xfId="0" applyNumberFormat="1" applyFont="1" applyAlignment="1">
      <alignment horizontal="right"/>
    </xf>
    <xf numFmtId="0" fontId="17" fillId="0" borderId="0" xfId="0" applyFont="1" applyBorder="1"/>
    <xf numFmtId="0" fontId="1" fillId="0" borderId="0" xfId="0" applyFont="1" applyFill="1" applyAlignment="1">
      <alignment horizontal="right"/>
    </xf>
    <xf numFmtId="0" fontId="12" fillId="0" borderId="0" xfId="4" applyFont="1" applyAlignment="1">
      <alignment horizontal="center"/>
    </xf>
    <xf numFmtId="0" fontId="12" fillId="0" borderId="0" xfId="4" applyFont="1" applyAlignment="1">
      <alignment horizontal="left"/>
    </xf>
    <xf numFmtId="0" fontId="13" fillId="0" borderId="0" xfId="4" applyFont="1"/>
    <xf numFmtId="0" fontId="12" fillId="0" borderId="0" xfId="4" applyFont="1" applyAlignment="1">
      <alignment horizontal="right"/>
    </xf>
    <xf numFmtId="0" fontId="13" fillId="0" borderId="0" xfId="4" applyFont="1" applyAlignment="1">
      <alignment horizontal="center"/>
    </xf>
    <xf numFmtId="0" fontId="12" fillId="0" borderId="0" xfId="4" applyFont="1"/>
  </cellXfs>
  <cellStyles count="7">
    <cellStyle name="Normal" xfId="0" builtinId="0"/>
    <cellStyle name="Normal_Alla raser 2007" xfId="1"/>
    <cellStyle name="Normal_Reg2004-2005" xfId="2"/>
    <cellStyle name="Normal_Reg2006-2005" xfId="3"/>
    <cellStyle name="Normal_REG97" xfId="4"/>
    <cellStyle name="Tusental (0)_REG1999" xfId="5"/>
    <cellStyle name="Valuta (0)_REG1999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syncHorizontal="1" syncRef="C1" codeName="Blad1">
    <outlinePr summaryBelow="0" summaryRight="0"/>
  </sheetPr>
  <dimension ref="A1:Q87"/>
  <sheetViews>
    <sheetView tabSelected="1" topLeftCell="C1" workbookViewId="0"/>
  </sheetViews>
  <sheetFormatPr defaultColWidth="11.375" defaultRowHeight="12.75"/>
  <cols>
    <col min="1" max="1" width="11" style="63" customWidth="1"/>
    <col min="2" max="4" width="9.625" style="32" customWidth="1"/>
    <col min="5" max="5" width="9.625" style="62" customWidth="1"/>
    <col min="6" max="6" width="9.625" style="61" customWidth="1"/>
    <col min="7" max="11" width="9.625" style="32" customWidth="1"/>
    <col min="12" max="12" width="10.625" style="32" customWidth="1"/>
    <col min="13" max="13" width="11.75" style="32" bestFit="1" customWidth="1"/>
    <col min="14" max="19" width="9.625" style="32" customWidth="1"/>
    <col min="20" max="16384" width="11.375" style="32"/>
  </cols>
  <sheetData>
    <row r="1" spans="1:17" ht="10.5" customHeight="1">
      <c r="A1" s="32"/>
      <c r="B1" s="24"/>
      <c r="C1" s="26"/>
      <c r="D1" s="26"/>
      <c r="E1" s="26"/>
      <c r="F1" s="27"/>
      <c r="G1" s="25"/>
      <c r="H1" s="25"/>
      <c r="I1" s="25"/>
      <c r="J1" s="25"/>
      <c r="K1" s="28"/>
      <c r="L1" s="29"/>
      <c r="M1" s="30"/>
      <c r="N1"/>
      <c r="O1"/>
      <c r="P1" s="31"/>
      <c r="Q1" s="31"/>
    </row>
    <row r="2" spans="1:17" ht="18.75">
      <c r="A2" s="64" t="s">
        <v>323</v>
      </c>
      <c r="B2" s="68" t="s">
        <v>324</v>
      </c>
      <c r="C2" s="69" t="s">
        <v>324</v>
      </c>
      <c r="D2" s="69" t="s">
        <v>324</v>
      </c>
      <c r="E2" s="69" t="s">
        <v>324</v>
      </c>
      <c r="F2" s="70" t="s">
        <v>324</v>
      </c>
      <c r="G2" s="68" t="s">
        <v>323</v>
      </c>
      <c r="H2" s="71" t="s">
        <v>323</v>
      </c>
      <c r="I2" s="71" t="s">
        <v>323</v>
      </c>
      <c r="J2" s="71" t="s">
        <v>323</v>
      </c>
      <c r="K2" s="72" t="s">
        <v>323</v>
      </c>
      <c r="L2" s="78" t="s">
        <v>325</v>
      </c>
      <c r="M2" s="73" t="s">
        <v>326</v>
      </c>
      <c r="N2"/>
      <c r="O2"/>
      <c r="P2" s="31"/>
      <c r="Q2" s="31"/>
    </row>
    <row r="3" spans="1:17" ht="18.75">
      <c r="A3" s="64"/>
      <c r="B3" s="68">
        <v>2005</v>
      </c>
      <c r="C3" s="74">
        <f>B3+1</f>
        <v>2006</v>
      </c>
      <c r="D3" s="74">
        <f>C3+1</f>
        <v>2007</v>
      </c>
      <c r="E3" s="74">
        <f>D3+1</f>
        <v>2008</v>
      </c>
      <c r="F3" s="75">
        <f>E3+1</f>
        <v>2009</v>
      </c>
      <c r="G3" s="71">
        <f>B3</f>
        <v>2005</v>
      </c>
      <c r="H3" s="71">
        <f>C3</f>
        <v>2006</v>
      </c>
      <c r="I3" s="71">
        <f>D3</f>
        <v>2007</v>
      </c>
      <c r="J3" s="71">
        <f>E3</f>
        <v>2008</v>
      </c>
      <c r="K3" s="72">
        <f>F3</f>
        <v>2009</v>
      </c>
      <c r="L3" s="76" t="s">
        <v>354</v>
      </c>
      <c r="M3" s="77" t="s">
        <v>354</v>
      </c>
      <c r="N3"/>
      <c r="O3"/>
      <c r="P3" s="31"/>
      <c r="Q3" s="31"/>
    </row>
    <row r="4" spans="1:17" ht="9.75" customHeight="1" thickBot="1">
      <c r="A4" s="23"/>
      <c r="B4" s="33"/>
      <c r="C4" s="35"/>
      <c r="D4" s="35"/>
      <c r="E4" s="35"/>
      <c r="F4" s="36"/>
      <c r="G4" s="34"/>
      <c r="H4" s="34"/>
      <c r="I4" s="34"/>
      <c r="J4" s="34"/>
      <c r="K4" s="37"/>
      <c r="L4" s="38"/>
      <c r="M4" s="65"/>
      <c r="N4"/>
      <c r="O4"/>
      <c r="P4" s="31"/>
    </row>
    <row r="5" spans="1:17" ht="15" customHeight="1">
      <c r="A5" s="23"/>
      <c r="B5" s="67"/>
      <c r="C5" s="41"/>
      <c r="D5" s="41"/>
      <c r="E5" s="41"/>
      <c r="F5" s="42"/>
      <c r="G5" s="43"/>
      <c r="H5" s="43"/>
      <c r="I5" s="43"/>
      <c r="J5" s="40"/>
      <c r="K5" s="44"/>
      <c r="M5" s="45"/>
      <c r="N5"/>
      <c r="O5"/>
    </row>
    <row r="6" spans="1:17" ht="15" customHeight="1">
      <c r="A6" s="46" t="s">
        <v>327</v>
      </c>
      <c r="B6" s="39">
        <v>3626</v>
      </c>
      <c r="C6" s="40">
        <v>3858</v>
      </c>
      <c r="D6" s="40">
        <v>4330</v>
      </c>
      <c r="E6" s="40">
        <v>4507</v>
      </c>
      <c r="F6" s="44">
        <v>4253</v>
      </c>
      <c r="G6" s="40">
        <f>B6</f>
        <v>3626</v>
      </c>
      <c r="H6" s="40">
        <f>C6</f>
        <v>3858</v>
      </c>
      <c r="I6" s="40">
        <f>D6</f>
        <v>4330</v>
      </c>
      <c r="J6" s="40">
        <f>E6</f>
        <v>4507</v>
      </c>
      <c r="K6" s="44">
        <f>F6</f>
        <v>4253</v>
      </c>
      <c r="L6" s="43">
        <f>F6-E6</f>
        <v>-254</v>
      </c>
      <c r="M6" s="47">
        <f>L6/E6</f>
        <v>-5.6356778344796986E-2</v>
      </c>
      <c r="N6"/>
      <c r="O6"/>
    </row>
    <row r="7" spans="1:17" ht="15" customHeight="1">
      <c r="A7" s="46"/>
      <c r="B7" s="39"/>
      <c r="C7" s="40"/>
      <c r="D7" s="40"/>
      <c r="E7" s="40"/>
      <c r="F7" s="44"/>
      <c r="G7" s="40"/>
      <c r="H7" s="40"/>
      <c r="I7" s="40"/>
      <c r="J7" s="40"/>
      <c r="K7" s="44"/>
      <c r="L7" s="43"/>
      <c r="M7" s="47"/>
      <c r="N7"/>
      <c r="O7"/>
    </row>
    <row r="8" spans="1:17" ht="15" customHeight="1">
      <c r="A8" s="46" t="s">
        <v>328</v>
      </c>
      <c r="B8" s="39">
        <v>7334</v>
      </c>
      <c r="C8" s="40">
        <v>7740</v>
      </c>
      <c r="D8" s="40">
        <v>7980</v>
      </c>
      <c r="E8" s="40">
        <v>8738</v>
      </c>
      <c r="F8" s="44">
        <v>7830</v>
      </c>
      <c r="G8" s="40">
        <f>B8-B6</f>
        <v>3708</v>
      </c>
      <c r="H8" s="40">
        <f>C8-C6</f>
        <v>3882</v>
      </c>
      <c r="I8" s="40">
        <f>D8-D6</f>
        <v>3650</v>
      </c>
      <c r="J8" s="40">
        <f>E8-E6</f>
        <v>4231</v>
      </c>
      <c r="K8" s="44">
        <f>F8-F6</f>
        <v>3577</v>
      </c>
      <c r="L8" s="43">
        <f>F8-E8</f>
        <v>-908</v>
      </c>
      <c r="M8" s="47">
        <f>L8/E8</f>
        <v>-0.10391393911650264</v>
      </c>
      <c r="N8"/>
      <c r="O8"/>
    </row>
    <row r="9" spans="1:17" ht="15" customHeight="1">
      <c r="A9" s="46"/>
      <c r="B9" s="39"/>
      <c r="C9" s="40"/>
      <c r="D9" s="40"/>
      <c r="E9" s="40"/>
      <c r="F9" s="44"/>
      <c r="G9" s="40"/>
      <c r="H9" s="40"/>
      <c r="I9" s="40"/>
      <c r="J9" s="40"/>
      <c r="K9" s="44"/>
      <c r="L9" s="43"/>
      <c r="M9" s="49"/>
      <c r="N9"/>
      <c r="O9"/>
    </row>
    <row r="10" spans="1:17" ht="15" customHeight="1">
      <c r="A10" s="46" t="s">
        <v>329</v>
      </c>
      <c r="B10" s="39">
        <v>12529</v>
      </c>
      <c r="C10" s="40">
        <v>13302</v>
      </c>
      <c r="D10" s="40">
        <v>13516</v>
      </c>
      <c r="E10" s="40">
        <v>13608</v>
      </c>
      <c r="F10" s="44">
        <v>12839</v>
      </c>
      <c r="G10" s="40">
        <f>B10-B8</f>
        <v>5195</v>
      </c>
      <c r="H10" s="40">
        <f>C10-C8</f>
        <v>5562</v>
      </c>
      <c r="I10" s="40">
        <f>D10-D8</f>
        <v>5536</v>
      </c>
      <c r="J10" s="40">
        <f>E10-E8</f>
        <v>4870</v>
      </c>
      <c r="K10" s="44">
        <f>F10-F8</f>
        <v>5009</v>
      </c>
      <c r="L10" s="43">
        <f>F10-E10</f>
        <v>-769</v>
      </c>
      <c r="M10" s="47">
        <f>L10/E10</f>
        <v>-5.6510875955320401E-2</v>
      </c>
      <c r="N10"/>
      <c r="O10"/>
    </row>
    <row r="11" spans="1:17" ht="15" customHeight="1">
      <c r="A11" s="46"/>
      <c r="B11" s="39"/>
      <c r="C11" s="40"/>
      <c r="D11" s="40"/>
      <c r="E11" s="40"/>
      <c r="F11" s="44"/>
      <c r="G11" s="40"/>
      <c r="H11" s="40"/>
      <c r="I11" s="40"/>
      <c r="J11" s="40"/>
      <c r="K11" s="44"/>
      <c r="L11" s="43"/>
      <c r="M11" s="47"/>
      <c r="N11"/>
      <c r="O11"/>
    </row>
    <row r="12" spans="1:17" ht="15" customHeight="1">
      <c r="A12" s="46" t="s">
        <v>330</v>
      </c>
      <c r="B12" s="39">
        <v>18988</v>
      </c>
      <c r="C12" s="40">
        <v>18932</v>
      </c>
      <c r="D12" s="40">
        <v>20153</v>
      </c>
      <c r="E12" s="40">
        <v>21224</v>
      </c>
      <c r="F12" s="44">
        <v>19100</v>
      </c>
      <c r="G12" s="40">
        <f>B12-B10</f>
        <v>6459</v>
      </c>
      <c r="H12" s="40">
        <f>C12-C10</f>
        <v>5630</v>
      </c>
      <c r="I12" s="40">
        <f>D12-D10</f>
        <v>6637</v>
      </c>
      <c r="J12" s="40">
        <f>E12-E10</f>
        <v>7616</v>
      </c>
      <c r="K12" s="44">
        <f>F12-F10</f>
        <v>6261</v>
      </c>
      <c r="L12" s="43">
        <f>F12-E12</f>
        <v>-2124</v>
      </c>
      <c r="M12" s="47">
        <f>L12/E12</f>
        <v>-0.10007538635506973</v>
      </c>
      <c r="N12"/>
      <c r="O12"/>
    </row>
    <row r="13" spans="1:17" ht="15" customHeight="1">
      <c r="A13" s="50"/>
      <c r="B13" s="39"/>
      <c r="C13" s="40"/>
      <c r="D13" s="40"/>
      <c r="E13" s="40"/>
      <c r="F13" s="44"/>
      <c r="G13" s="40"/>
      <c r="H13" s="40"/>
      <c r="I13" s="40"/>
      <c r="J13" s="40"/>
      <c r="K13" s="44"/>
      <c r="L13" s="43"/>
      <c r="M13" s="49"/>
      <c r="N13"/>
      <c r="O13"/>
    </row>
    <row r="14" spans="1:17" ht="15" customHeight="1">
      <c r="A14" s="46" t="s">
        <v>331</v>
      </c>
      <c r="B14" s="39">
        <v>26211</v>
      </c>
      <c r="C14" s="40">
        <v>26703</v>
      </c>
      <c r="D14" s="40">
        <v>27207</v>
      </c>
      <c r="E14" s="40">
        <v>28105</v>
      </c>
      <c r="F14" s="44">
        <v>25466</v>
      </c>
      <c r="G14" s="40">
        <f>B14-B12</f>
        <v>7223</v>
      </c>
      <c r="H14" s="40">
        <f>C14-C12</f>
        <v>7771</v>
      </c>
      <c r="I14" s="40">
        <f>D14-D12</f>
        <v>7054</v>
      </c>
      <c r="J14" s="40">
        <f>E14-E12</f>
        <v>6881</v>
      </c>
      <c r="K14" s="44">
        <f>F14-F12</f>
        <v>6366</v>
      </c>
      <c r="L14" s="43">
        <f>F14-E14</f>
        <v>-2639</v>
      </c>
      <c r="M14" s="47">
        <f>L14/E14</f>
        <v>-9.3897882938978827E-2</v>
      </c>
      <c r="N14"/>
      <c r="O14"/>
    </row>
    <row r="15" spans="1:17" ht="15" customHeight="1">
      <c r="A15" s="46"/>
      <c r="B15" s="39"/>
      <c r="C15" s="40"/>
      <c r="D15" s="40"/>
      <c r="E15" s="40"/>
      <c r="F15" s="44"/>
      <c r="G15" s="40"/>
      <c r="H15" s="40"/>
      <c r="I15" s="40"/>
      <c r="J15" s="40"/>
      <c r="K15" s="44"/>
      <c r="L15" s="43"/>
      <c r="M15" s="49"/>
      <c r="N15"/>
      <c r="O15"/>
    </row>
    <row r="16" spans="1:17" ht="15" customHeight="1">
      <c r="A16" s="46" t="s">
        <v>332</v>
      </c>
      <c r="B16" s="39">
        <v>32350</v>
      </c>
      <c r="C16" s="40">
        <v>33241</v>
      </c>
      <c r="D16" s="40">
        <v>34042</v>
      </c>
      <c r="E16" s="40">
        <v>35049</v>
      </c>
      <c r="F16" s="44">
        <v>31780</v>
      </c>
      <c r="G16" s="40">
        <f>B16-B14</f>
        <v>6139</v>
      </c>
      <c r="H16" s="40">
        <f>C16-C14</f>
        <v>6538</v>
      </c>
      <c r="I16" s="40">
        <f>D16-D14</f>
        <v>6835</v>
      </c>
      <c r="J16" s="40">
        <f>E16-E14</f>
        <v>6944</v>
      </c>
      <c r="K16" s="44">
        <f>F16-F14</f>
        <v>6314</v>
      </c>
      <c r="L16" s="43">
        <f>F16-E16</f>
        <v>-3269</v>
      </c>
      <c r="M16" s="47">
        <f>L16/E16</f>
        <v>-9.32694228080687E-2</v>
      </c>
      <c r="N16"/>
      <c r="O16"/>
    </row>
    <row r="17" spans="1:17" ht="15" customHeight="1">
      <c r="A17" s="46"/>
      <c r="B17" s="39"/>
      <c r="C17" s="40"/>
      <c r="D17" s="40"/>
      <c r="E17" s="40"/>
      <c r="F17" s="44"/>
      <c r="G17" s="40"/>
      <c r="H17" s="40"/>
      <c r="I17" s="40"/>
      <c r="J17" s="40"/>
      <c r="K17" s="44"/>
      <c r="L17" s="43"/>
      <c r="M17" s="47"/>
      <c r="N17"/>
      <c r="O17"/>
    </row>
    <row r="18" spans="1:17" ht="15" customHeight="1">
      <c r="A18" s="46" t="s">
        <v>333</v>
      </c>
      <c r="B18" s="39">
        <v>38292</v>
      </c>
      <c r="C18" s="40">
        <v>39242</v>
      </c>
      <c r="D18" s="40">
        <v>40219</v>
      </c>
      <c r="E18" s="40">
        <v>40161</v>
      </c>
      <c r="F18" s="44">
        <v>37839</v>
      </c>
      <c r="G18" s="40">
        <f>B18-B16</f>
        <v>5942</v>
      </c>
      <c r="H18" s="40">
        <f>C18-C16</f>
        <v>6001</v>
      </c>
      <c r="I18" s="40">
        <f>D18-D16</f>
        <v>6177</v>
      </c>
      <c r="J18" s="40">
        <f>E18-E16</f>
        <v>5112</v>
      </c>
      <c r="K18" s="44">
        <f>F18-F16</f>
        <v>6059</v>
      </c>
      <c r="L18" s="43">
        <f>F18-E18</f>
        <v>-2322</v>
      </c>
      <c r="M18" s="47">
        <f>L18/E18</f>
        <v>-5.7817285426159708E-2</v>
      </c>
      <c r="N18"/>
      <c r="O18"/>
    </row>
    <row r="19" spans="1:17" ht="15" customHeight="1">
      <c r="A19" s="46"/>
      <c r="B19" s="39"/>
      <c r="C19" s="40"/>
      <c r="D19" s="40"/>
      <c r="E19" s="40"/>
      <c r="F19" s="44"/>
      <c r="G19" s="40"/>
      <c r="H19" s="40"/>
      <c r="I19" s="40"/>
      <c r="J19" s="40"/>
      <c r="K19" s="44"/>
      <c r="L19" s="43"/>
      <c r="M19" s="47"/>
      <c r="N19"/>
      <c r="O19"/>
    </row>
    <row r="20" spans="1:17" ht="15" customHeight="1">
      <c r="A20" s="46" t="s">
        <v>334</v>
      </c>
      <c r="B20" s="39">
        <v>43757</v>
      </c>
      <c r="C20" s="40">
        <v>44574</v>
      </c>
      <c r="D20" s="40">
        <v>45330</v>
      </c>
      <c r="E20" s="40">
        <v>45310</v>
      </c>
      <c r="F20" s="44">
        <v>42525</v>
      </c>
      <c r="G20" s="40">
        <f>B20-B18</f>
        <v>5465</v>
      </c>
      <c r="H20" s="40">
        <f>C20-C18</f>
        <v>5332</v>
      </c>
      <c r="I20" s="40">
        <f>D20-D18</f>
        <v>5111</v>
      </c>
      <c r="J20" s="40">
        <f>E20-E18</f>
        <v>5149</v>
      </c>
      <c r="K20" s="44">
        <f>F20-F18</f>
        <v>4686</v>
      </c>
      <c r="L20" s="43">
        <f>F20-E20</f>
        <v>-2785</v>
      </c>
      <c r="M20" s="47">
        <f>L20/E20</f>
        <v>-6.1465460163319358E-2</v>
      </c>
      <c r="N20"/>
      <c r="O20"/>
      <c r="P20" s="43"/>
    </row>
    <row r="21" spans="1:17" ht="15" customHeight="1">
      <c r="A21" s="46"/>
      <c r="B21" s="39"/>
      <c r="C21" s="40"/>
      <c r="D21" s="40"/>
      <c r="E21" s="40"/>
      <c r="F21" s="44"/>
      <c r="G21" s="40"/>
      <c r="H21" s="40"/>
      <c r="I21" s="40"/>
      <c r="J21" s="40"/>
      <c r="K21" s="44"/>
      <c r="L21" s="43"/>
      <c r="M21" s="49"/>
      <c r="N21"/>
      <c r="O21"/>
    </row>
    <row r="22" spans="1:17" ht="15" customHeight="1">
      <c r="A22" s="46" t="s">
        <v>335</v>
      </c>
      <c r="B22" s="39">
        <v>48273</v>
      </c>
      <c r="C22" s="40">
        <v>48979</v>
      </c>
      <c r="D22" s="40">
        <v>49164</v>
      </c>
      <c r="E22" s="40">
        <v>49518</v>
      </c>
      <c r="F22" s="44">
        <v>46222</v>
      </c>
      <c r="G22" s="40">
        <f>B22-B20</f>
        <v>4516</v>
      </c>
      <c r="H22" s="40">
        <f>C22-C20</f>
        <v>4405</v>
      </c>
      <c r="I22" s="40">
        <f>D22-D20</f>
        <v>3834</v>
      </c>
      <c r="J22" s="40">
        <f>E22-E20</f>
        <v>4208</v>
      </c>
      <c r="K22" s="44">
        <f>F22-F20</f>
        <v>3697</v>
      </c>
      <c r="L22" s="43">
        <f>F22-E22</f>
        <v>-3296</v>
      </c>
      <c r="M22" s="47">
        <f>L22/E22</f>
        <v>-6.656165434791389E-2</v>
      </c>
      <c r="N22"/>
      <c r="O22"/>
    </row>
    <row r="23" spans="1:17" ht="15" customHeight="1">
      <c r="A23" s="46"/>
      <c r="B23" s="39"/>
      <c r="C23" s="40"/>
      <c r="D23" s="40"/>
      <c r="E23" s="40"/>
      <c r="F23" s="44"/>
      <c r="G23" s="40"/>
      <c r="H23" s="40"/>
      <c r="I23" s="40"/>
      <c r="J23" s="40"/>
      <c r="K23" s="44"/>
      <c r="L23" s="51"/>
      <c r="M23" s="49"/>
      <c r="N23"/>
      <c r="O23"/>
    </row>
    <row r="24" spans="1:17" ht="15" customHeight="1">
      <c r="A24" s="46" t="s">
        <v>336</v>
      </c>
      <c r="B24" s="39">
        <v>52295</v>
      </c>
      <c r="C24" s="40">
        <v>52941</v>
      </c>
      <c r="D24" s="40">
        <v>53694</v>
      </c>
      <c r="E24" s="40">
        <v>53558</v>
      </c>
      <c r="F24" s="44">
        <v>50422</v>
      </c>
      <c r="G24" s="40">
        <f>B24-B22</f>
        <v>4022</v>
      </c>
      <c r="H24" s="40">
        <f>C24-C22</f>
        <v>3962</v>
      </c>
      <c r="I24" s="40">
        <f>D24-D22</f>
        <v>4530</v>
      </c>
      <c r="J24" s="40">
        <f>E24-E22</f>
        <v>4040</v>
      </c>
      <c r="K24" s="44">
        <f>F24-F22</f>
        <v>4200</v>
      </c>
      <c r="L24" s="43">
        <f>F24-E24</f>
        <v>-3136</v>
      </c>
      <c r="M24" s="47">
        <f>L24/E24</f>
        <v>-5.8553344038238919E-2</v>
      </c>
      <c r="N24"/>
      <c r="O24"/>
    </row>
    <row r="25" spans="1:17" ht="15" customHeight="1">
      <c r="A25" s="46"/>
      <c r="B25" s="39"/>
      <c r="C25" s="40"/>
      <c r="D25" s="40"/>
      <c r="E25" s="40"/>
      <c r="F25" s="44"/>
      <c r="G25" s="40"/>
      <c r="H25" s="40"/>
      <c r="I25" s="40"/>
      <c r="J25" s="40"/>
      <c r="K25" s="44"/>
      <c r="L25" s="43"/>
      <c r="M25" s="49"/>
      <c r="N25"/>
      <c r="O25"/>
    </row>
    <row r="26" spans="1:17" ht="15" customHeight="1">
      <c r="A26" s="46" t="s">
        <v>337</v>
      </c>
      <c r="B26" s="39">
        <v>55964</v>
      </c>
      <c r="C26" s="40">
        <v>56947</v>
      </c>
      <c r="D26" s="40">
        <v>57952</v>
      </c>
      <c r="E26" s="40">
        <v>56875</v>
      </c>
      <c r="F26" s="44">
        <v>54421</v>
      </c>
      <c r="G26" s="40">
        <f>B26-B24</f>
        <v>3669</v>
      </c>
      <c r="H26" s="40">
        <f>C26-C24</f>
        <v>4006</v>
      </c>
      <c r="I26" s="40">
        <f>D26-D24</f>
        <v>4258</v>
      </c>
      <c r="J26" s="40">
        <f>E26-E24</f>
        <v>3317</v>
      </c>
      <c r="K26" s="44">
        <f>F26-F24</f>
        <v>3999</v>
      </c>
      <c r="L26" s="43">
        <f>F26-E26</f>
        <v>-2454</v>
      </c>
      <c r="M26" s="47">
        <f>L26/E26</f>
        <v>-4.314725274725275E-2</v>
      </c>
      <c r="N26" s="52"/>
      <c r="O26" s="52"/>
      <c r="P26" s="52"/>
      <c r="Q26" s="52"/>
    </row>
    <row r="27" spans="1:17" ht="15" customHeight="1">
      <c r="A27" s="46"/>
      <c r="B27" s="39"/>
      <c r="C27" s="40"/>
      <c r="D27" s="40"/>
      <c r="E27" s="40"/>
      <c r="F27" s="44"/>
      <c r="G27" s="40"/>
      <c r="H27" s="40"/>
      <c r="I27" s="40"/>
      <c r="J27" s="40"/>
      <c r="K27" s="44"/>
      <c r="L27" s="43"/>
      <c r="M27" s="49"/>
      <c r="N27"/>
      <c r="O27"/>
    </row>
    <row r="28" spans="1:17" ht="15" customHeight="1">
      <c r="A28" s="46" t="s">
        <v>338</v>
      </c>
      <c r="B28" s="39">
        <v>59533</v>
      </c>
      <c r="C28" s="40">
        <f>60693-797</f>
        <v>59896</v>
      </c>
      <c r="D28" s="40">
        <f>61820-D30</f>
        <v>61083</v>
      </c>
      <c r="E28" s="40">
        <f>61014-E30-10</f>
        <v>60215</v>
      </c>
      <c r="F28" s="44">
        <f>58712-798</f>
        <v>57914</v>
      </c>
      <c r="G28" s="40">
        <f>B28-B26</f>
        <v>3569</v>
      </c>
      <c r="H28" s="40">
        <f>C28-C26</f>
        <v>2949</v>
      </c>
      <c r="I28" s="40">
        <f>D28-D26</f>
        <v>3131</v>
      </c>
      <c r="J28" s="40">
        <f>E28-E26</f>
        <v>3340</v>
      </c>
      <c r="K28" s="44">
        <f>F28-F26</f>
        <v>3493</v>
      </c>
      <c r="L28" s="43">
        <f>F28-E28</f>
        <v>-2301</v>
      </c>
      <c r="M28" s="47">
        <f>L28/E28</f>
        <v>-3.8213069833098065E-2</v>
      </c>
      <c r="N28"/>
      <c r="O28"/>
    </row>
    <row r="29" spans="1:17" ht="15" customHeight="1">
      <c r="A29" s="46"/>
      <c r="B29" s="39"/>
      <c r="C29" s="40"/>
      <c r="D29" s="40"/>
      <c r="E29" s="40"/>
      <c r="F29" s="44"/>
      <c r="G29" s="40"/>
      <c r="H29" s="40"/>
      <c r="I29" s="40"/>
      <c r="J29" s="40"/>
      <c r="K29" s="44"/>
      <c r="L29" s="48"/>
      <c r="M29" s="49"/>
      <c r="N29"/>
      <c r="O29"/>
    </row>
    <row r="30" spans="1:17" ht="15" customHeight="1" thickBot="1">
      <c r="A30" s="46" t="s">
        <v>339</v>
      </c>
      <c r="B30" s="53">
        <v>794</v>
      </c>
      <c r="C30" s="54">
        <v>797</v>
      </c>
      <c r="D30" s="54">
        <v>737</v>
      </c>
      <c r="E30" s="54">
        <v>789</v>
      </c>
      <c r="F30" s="55">
        <v>798</v>
      </c>
      <c r="G30" s="53">
        <f>B30</f>
        <v>794</v>
      </c>
      <c r="H30" s="54">
        <f>C30</f>
        <v>797</v>
      </c>
      <c r="I30" s="54">
        <f>D30</f>
        <v>737</v>
      </c>
      <c r="J30" s="54">
        <f>E30</f>
        <v>789</v>
      </c>
      <c r="K30" s="55">
        <f>F30</f>
        <v>798</v>
      </c>
      <c r="L30" s="53">
        <f>F30-E30</f>
        <v>9</v>
      </c>
      <c r="M30" s="56">
        <f>L30/E30</f>
        <v>1.1406844106463879E-2</v>
      </c>
      <c r="N30"/>
      <c r="O30"/>
    </row>
    <row r="31" spans="1:17" ht="15" customHeight="1">
      <c r="A31" s="46"/>
      <c r="B31" s="40"/>
      <c r="C31" s="40"/>
      <c r="D31" s="40"/>
      <c r="E31" s="40"/>
      <c r="F31" s="40"/>
      <c r="G31" s="43"/>
      <c r="H31" s="43"/>
      <c r="I31" s="43"/>
      <c r="J31" s="40"/>
      <c r="K31" s="40"/>
      <c r="L31" s="43"/>
      <c r="M31" s="57"/>
      <c r="N31"/>
      <c r="O31"/>
    </row>
    <row r="32" spans="1:17" ht="15" customHeight="1">
      <c r="A32" s="46" t="s">
        <v>0</v>
      </c>
      <c r="B32" s="58">
        <f>B28+B30</f>
        <v>60327</v>
      </c>
      <c r="C32" s="58">
        <f>C28+C30</f>
        <v>60693</v>
      </c>
      <c r="D32" s="58">
        <f>D28+D30</f>
        <v>61820</v>
      </c>
      <c r="E32" s="58">
        <f>E28+E30</f>
        <v>61004</v>
      </c>
      <c r="F32" s="58">
        <f>F28+F30</f>
        <v>58712</v>
      </c>
      <c r="G32" s="51">
        <f>SUM(G6:G31)</f>
        <v>60327</v>
      </c>
      <c r="H32" s="51">
        <f>SUM(H6:H31)</f>
        <v>60693</v>
      </c>
      <c r="I32" s="51">
        <f>SUM(I6:I31)</f>
        <v>61820</v>
      </c>
      <c r="J32" s="51">
        <f>SUM(J6:J31)</f>
        <v>61004</v>
      </c>
      <c r="K32" s="58">
        <f>SUM(K6:K31)</f>
        <v>58712</v>
      </c>
      <c r="L32" s="51">
        <f>F32-E32</f>
        <v>-2292</v>
      </c>
      <c r="M32" s="59">
        <f>L32/E32</f>
        <v>-3.757130679955413E-2</v>
      </c>
      <c r="N32"/>
      <c r="O32"/>
    </row>
    <row r="33" spans="1:16" ht="15" customHeight="1">
      <c r="A33" s="60"/>
      <c r="E33" s="40"/>
      <c r="F33" s="43"/>
      <c r="G33" s="43"/>
      <c r="L33" s="43"/>
      <c r="M33" s="43"/>
      <c r="N33" s="43"/>
      <c r="O33" s="48"/>
    </row>
    <row r="34" spans="1:16" ht="15" customHeight="1">
      <c r="A34" s="60"/>
      <c r="E34" s="40"/>
      <c r="F34" s="43"/>
      <c r="G34" s="61"/>
      <c r="H34" s="61"/>
      <c r="I34" s="61"/>
      <c r="J34" s="61"/>
      <c r="L34" s="43"/>
      <c r="M34" s="43"/>
      <c r="N34" s="43"/>
      <c r="O34" s="48"/>
    </row>
    <row r="35" spans="1:16" ht="15" customHeight="1">
      <c r="A35" s="60"/>
      <c r="E35" s="40"/>
      <c r="F35" s="43"/>
      <c r="G35" s="61"/>
      <c r="H35" s="61"/>
      <c r="I35" s="61"/>
      <c r="J35" s="61"/>
      <c r="K35" s="61"/>
      <c r="L35" s="43"/>
      <c r="M35" s="43"/>
      <c r="N35" s="43"/>
    </row>
    <row r="36" spans="1:16" ht="15.75">
      <c r="A36" s="60"/>
      <c r="E36" s="40"/>
      <c r="F36" s="43"/>
      <c r="G36" s="43"/>
      <c r="M36" s="61"/>
      <c r="N36" s="61"/>
      <c r="O36" s="61"/>
    </row>
    <row r="37" spans="1:16" ht="15.75">
      <c r="A37" s="60"/>
      <c r="E37" s="40"/>
      <c r="F37" s="43"/>
      <c r="G37" s="43"/>
      <c r="M37" s="61"/>
      <c r="N37" s="61"/>
      <c r="O37" s="61"/>
    </row>
    <row r="38" spans="1:16" ht="15.75">
      <c r="A38" s="60"/>
      <c r="G38" s="43"/>
      <c r="H38" s="43"/>
      <c r="O38" s="61"/>
      <c r="P38" s="61"/>
    </row>
    <row r="39" spans="1:16" ht="15.75">
      <c r="A39" s="60"/>
      <c r="G39" s="61"/>
      <c r="H39" s="61"/>
    </row>
    <row r="40" spans="1:16">
      <c r="G40" s="61"/>
      <c r="H40" s="61"/>
    </row>
    <row r="41" spans="1:16">
      <c r="G41" s="61"/>
      <c r="H41" s="61"/>
    </row>
    <row r="42" spans="1:16">
      <c r="G42" s="61"/>
      <c r="H42" s="61"/>
    </row>
    <row r="43" spans="1:16">
      <c r="G43" s="61"/>
      <c r="H43" s="61"/>
    </row>
    <row r="44" spans="1:16">
      <c r="G44" s="61"/>
      <c r="H44" s="61"/>
    </row>
    <row r="45" spans="1:16">
      <c r="G45" s="61"/>
      <c r="H45" s="61"/>
    </row>
    <row r="46" spans="1:16">
      <c r="G46" s="61"/>
      <c r="H46" s="61"/>
    </row>
    <row r="47" spans="1:16">
      <c r="G47" s="61"/>
      <c r="H47" s="61"/>
    </row>
    <row r="48" spans="1:16">
      <c r="G48" s="61"/>
      <c r="H48" s="61"/>
    </row>
    <row r="49" spans="7:8">
      <c r="G49" s="61"/>
      <c r="H49" s="61"/>
    </row>
    <row r="50" spans="7:8">
      <c r="G50" s="61"/>
      <c r="H50" s="61"/>
    </row>
    <row r="51" spans="7:8">
      <c r="G51" s="61"/>
      <c r="H51" s="61"/>
    </row>
    <row r="52" spans="7:8">
      <c r="G52" s="61"/>
      <c r="H52" s="61"/>
    </row>
    <row r="53" spans="7:8">
      <c r="G53" s="61"/>
      <c r="H53" s="61"/>
    </row>
    <row r="54" spans="7:8">
      <c r="G54" s="61"/>
      <c r="H54" s="61"/>
    </row>
    <row r="55" spans="7:8">
      <c r="G55" s="61"/>
      <c r="H55" s="61"/>
    </row>
    <row r="56" spans="7:8">
      <c r="G56" s="61"/>
      <c r="H56" s="61"/>
    </row>
    <row r="57" spans="7:8">
      <c r="G57" s="61"/>
      <c r="H57" s="61"/>
    </row>
    <row r="58" spans="7:8">
      <c r="G58" s="61"/>
      <c r="H58" s="61"/>
    </row>
    <row r="59" spans="7:8">
      <c r="G59" s="61"/>
      <c r="H59" s="61"/>
    </row>
    <row r="60" spans="7:8">
      <c r="G60" s="61"/>
      <c r="H60" s="61"/>
    </row>
    <row r="61" spans="7:8">
      <c r="G61" s="61"/>
      <c r="H61" s="61"/>
    </row>
    <row r="62" spans="7:8">
      <c r="G62" s="61"/>
      <c r="H62" s="61"/>
    </row>
    <row r="63" spans="7:8">
      <c r="G63" s="61"/>
      <c r="H63" s="61"/>
    </row>
    <row r="64" spans="7:8">
      <c r="G64" s="61"/>
      <c r="H64" s="61"/>
    </row>
    <row r="65" spans="7:8">
      <c r="G65" s="61"/>
      <c r="H65" s="61"/>
    </row>
    <row r="66" spans="7:8">
      <c r="G66" s="61"/>
      <c r="H66" s="61"/>
    </row>
    <row r="67" spans="7:8">
      <c r="G67" s="61"/>
      <c r="H67" s="61"/>
    </row>
    <row r="68" spans="7:8">
      <c r="G68" s="61"/>
      <c r="H68" s="61"/>
    </row>
    <row r="69" spans="7:8">
      <c r="G69" s="61"/>
      <c r="H69" s="61"/>
    </row>
    <row r="70" spans="7:8">
      <c r="G70" s="61"/>
      <c r="H70" s="61"/>
    </row>
    <row r="71" spans="7:8">
      <c r="G71" s="61"/>
      <c r="H71" s="61"/>
    </row>
    <row r="72" spans="7:8">
      <c r="G72" s="61"/>
      <c r="H72" s="61"/>
    </row>
    <row r="73" spans="7:8">
      <c r="G73" s="61"/>
      <c r="H73" s="61"/>
    </row>
    <row r="74" spans="7:8">
      <c r="G74" s="61"/>
      <c r="H74" s="61"/>
    </row>
    <row r="75" spans="7:8">
      <c r="G75" s="61"/>
      <c r="H75" s="61"/>
    </row>
    <row r="76" spans="7:8">
      <c r="G76" s="61"/>
      <c r="H76" s="61"/>
    </row>
    <row r="77" spans="7:8">
      <c r="G77" s="61"/>
      <c r="H77" s="61"/>
    </row>
    <row r="78" spans="7:8">
      <c r="G78" s="61"/>
      <c r="H78" s="61"/>
    </row>
    <row r="79" spans="7:8">
      <c r="G79" s="61"/>
      <c r="H79" s="61"/>
    </row>
    <row r="80" spans="7:8">
      <c r="G80" s="61"/>
      <c r="H80" s="61"/>
    </row>
    <row r="81" spans="7:8">
      <c r="G81" s="61"/>
      <c r="H81" s="61"/>
    </row>
    <row r="82" spans="7:8">
      <c r="G82" s="61"/>
      <c r="H82" s="61"/>
    </row>
    <row r="83" spans="7:8">
      <c r="G83" s="61"/>
      <c r="H83" s="61"/>
    </row>
    <row r="84" spans="7:8">
      <c r="G84" s="61"/>
      <c r="H84" s="61"/>
    </row>
    <row r="85" spans="7:8">
      <c r="G85" s="61"/>
      <c r="H85" s="61"/>
    </row>
    <row r="86" spans="7:8">
      <c r="G86" s="61"/>
      <c r="H86" s="61"/>
    </row>
    <row r="87" spans="7:8">
      <c r="G87" s="61"/>
      <c r="H87" s="61"/>
    </row>
  </sheetData>
  <dataConsolidate/>
  <phoneticPr fontId="0" type="noConversion"/>
  <pageMargins left="0.74803149606299213" right="0.15748031496062992" top="1.1023622047244095" bottom="0.98425196850393704" header="0.51181102362204722" footer="0.51181102362204722"/>
  <pageSetup paperSize="9" orientation="landscape" r:id="rId1"/>
  <headerFooter alignWithMargins="0">
    <oddHeader xml:space="preserve">&amp;L&amp;"-,Fet"SVENSKA KENNELKLUBBEN
    REGISTRERING 2009&amp;C&amp;"-,Fet"&amp;12&amp;A&amp;R&amp;"-,Fet"SKK &amp;D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3"/>
  <dimension ref="A1:L572"/>
  <sheetViews>
    <sheetView workbookViewId="0">
      <pane ySplit="4" topLeftCell="A204" activePane="bottomLeft" state="frozen"/>
      <selection activeCell="K35" sqref="K35"/>
      <selection pane="bottomLeft" activeCell="A233" activeCellId="4" sqref="A212:IV212 A216:IV216 A220:IV220 A227:IV227 A233:IV233"/>
    </sheetView>
  </sheetViews>
  <sheetFormatPr defaultRowHeight="15"/>
  <cols>
    <col min="1" max="1" width="5.875" style="87" customWidth="1"/>
    <col min="2" max="2" width="36.625" style="99" customWidth="1"/>
    <col min="3" max="3" width="11.5" style="99" customWidth="1"/>
    <col min="4" max="4" width="9" style="99" customWidth="1"/>
    <col min="5" max="5" width="8.375" style="86" customWidth="1"/>
    <col min="6" max="6" width="8.75" style="86" customWidth="1"/>
    <col min="7" max="7" width="9.75" style="86" bestFit="1" customWidth="1"/>
    <col min="10" max="10" width="9" style="86"/>
    <col min="11" max="11" width="36.625" style="87" bestFit="1" customWidth="1"/>
    <col min="12" max="16384" width="9" style="86"/>
  </cols>
  <sheetData>
    <row r="1" spans="1:12">
      <c r="A1" s="114">
        <v>611</v>
      </c>
      <c r="B1" s="80" t="s">
        <v>187</v>
      </c>
      <c r="C1" s="93">
        <v>101</v>
      </c>
      <c r="D1" s="93">
        <v>130</v>
      </c>
      <c r="E1" s="94">
        <f t="shared" ref="E1:E64" si="0">C1-D1</f>
        <v>-29</v>
      </c>
      <c r="F1" s="95">
        <f t="shared" ref="F1:F11" si="1">E1/D1</f>
        <v>-0.22307692307692309</v>
      </c>
      <c r="G1" s="85"/>
      <c r="K1" s="86"/>
    </row>
    <row r="2" spans="1:12">
      <c r="A2" s="114">
        <v>2</v>
      </c>
      <c r="B2" s="80" t="s">
        <v>317</v>
      </c>
      <c r="C2" s="93">
        <v>0</v>
      </c>
      <c r="D2" s="93">
        <v>2</v>
      </c>
      <c r="E2" s="94">
        <f t="shared" si="0"/>
        <v>-2</v>
      </c>
      <c r="F2" s="95">
        <f t="shared" si="1"/>
        <v>-1</v>
      </c>
      <c r="G2" s="85"/>
      <c r="K2" s="86"/>
    </row>
    <row r="3" spans="1:12">
      <c r="A3" s="114">
        <v>3</v>
      </c>
      <c r="B3" s="80" t="s">
        <v>154</v>
      </c>
      <c r="C3" s="93">
        <v>93</v>
      </c>
      <c r="D3" s="93">
        <v>119</v>
      </c>
      <c r="E3" s="94">
        <f t="shared" si="0"/>
        <v>-26</v>
      </c>
      <c r="F3" s="95">
        <f t="shared" si="1"/>
        <v>-0.21848739495798319</v>
      </c>
      <c r="G3" s="90"/>
      <c r="H3" s="52"/>
      <c r="J3" s="90"/>
      <c r="K3" s="86"/>
    </row>
    <row r="4" spans="1:12">
      <c r="A4" s="114">
        <v>6</v>
      </c>
      <c r="B4" s="80" t="s">
        <v>193</v>
      </c>
      <c r="C4" s="93">
        <v>18</v>
      </c>
      <c r="D4" s="93">
        <v>29</v>
      </c>
      <c r="E4" s="94">
        <f t="shared" si="0"/>
        <v>-11</v>
      </c>
      <c r="F4" s="95">
        <f t="shared" si="1"/>
        <v>-0.37931034482758619</v>
      </c>
      <c r="G4" s="85"/>
      <c r="K4" s="86"/>
    </row>
    <row r="5" spans="1:12">
      <c r="A5" s="114">
        <v>7</v>
      </c>
      <c r="B5" s="80" t="s">
        <v>213</v>
      </c>
      <c r="C5" s="93">
        <v>129</v>
      </c>
      <c r="D5" s="93">
        <v>132</v>
      </c>
      <c r="E5" s="94">
        <f t="shared" si="0"/>
        <v>-3</v>
      </c>
      <c r="F5" s="95">
        <f t="shared" si="1"/>
        <v>-2.2727272727272728E-2</v>
      </c>
      <c r="G5" s="116"/>
      <c r="J5"/>
      <c r="K5"/>
      <c r="L5"/>
    </row>
    <row r="6" spans="1:12">
      <c r="A6" s="114">
        <v>8</v>
      </c>
      <c r="B6" s="80" t="s">
        <v>79</v>
      </c>
      <c r="C6" s="93">
        <v>131</v>
      </c>
      <c r="D6" s="93">
        <v>144</v>
      </c>
      <c r="E6" s="94">
        <f t="shared" si="0"/>
        <v>-13</v>
      </c>
      <c r="F6" s="95">
        <f t="shared" si="1"/>
        <v>-9.0277777777777776E-2</v>
      </c>
      <c r="G6" s="116"/>
      <c r="J6"/>
      <c r="K6"/>
      <c r="L6"/>
    </row>
    <row r="7" spans="1:12">
      <c r="A7" s="114">
        <v>9</v>
      </c>
      <c r="B7" s="80" t="s">
        <v>107</v>
      </c>
      <c r="C7" s="93">
        <v>127</v>
      </c>
      <c r="D7" s="93">
        <v>136</v>
      </c>
      <c r="E7" s="94">
        <f t="shared" si="0"/>
        <v>-9</v>
      </c>
      <c r="F7" s="95">
        <f t="shared" si="1"/>
        <v>-6.6176470588235295E-2</v>
      </c>
      <c r="G7" s="116"/>
      <c r="J7"/>
      <c r="K7"/>
      <c r="L7"/>
    </row>
    <row r="8" spans="1:12">
      <c r="A8" s="114">
        <v>10</v>
      </c>
      <c r="B8" s="80" t="s">
        <v>297</v>
      </c>
      <c r="C8" s="93">
        <v>1</v>
      </c>
      <c r="D8" s="93">
        <v>1</v>
      </c>
      <c r="E8" s="94">
        <f t="shared" si="0"/>
        <v>0</v>
      </c>
      <c r="F8" s="95">
        <f t="shared" si="1"/>
        <v>0</v>
      </c>
      <c r="G8" s="116"/>
      <c r="J8"/>
      <c r="K8"/>
      <c r="L8"/>
    </row>
    <row r="9" spans="1:12">
      <c r="A9" s="114">
        <v>17</v>
      </c>
      <c r="B9" s="80" t="s">
        <v>270</v>
      </c>
      <c r="C9" s="93">
        <v>81</v>
      </c>
      <c r="D9" s="93">
        <v>197</v>
      </c>
      <c r="E9" s="94">
        <f t="shared" si="0"/>
        <v>-116</v>
      </c>
      <c r="F9" s="95">
        <f t="shared" si="1"/>
        <v>-0.58883248730964466</v>
      </c>
      <c r="G9" s="116"/>
      <c r="J9"/>
      <c r="K9"/>
      <c r="L9"/>
    </row>
    <row r="10" spans="1:12">
      <c r="A10" s="114">
        <v>18</v>
      </c>
      <c r="B10" s="80" t="s">
        <v>271</v>
      </c>
      <c r="C10" s="93">
        <v>12</v>
      </c>
      <c r="D10" s="93">
        <v>14</v>
      </c>
      <c r="E10" s="94">
        <f t="shared" si="0"/>
        <v>-2</v>
      </c>
      <c r="F10" s="95">
        <f t="shared" si="1"/>
        <v>-0.14285714285714285</v>
      </c>
      <c r="G10" s="116"/>
      <c r="J10"/>
      <c r="K10"/>
      <c r="L10"/>
    </row>
    <row r="11" spans="1:12">
      <c r="A11" s="114">
        <v>19</v>
      </c>
      <c r="B11" s="80" t="s">
        <v>95</v>
      </c>
      <c r="C11" s="93">
        <v>13</v>
      </c>
      <c r="D11" s="93">
        <v>47</v>
      </c>
      <c r="E11" s="94">
        <f t="shared" si="0"/>
        <v>-34</v>
      </c>
      <c r="F11" s="95">
        <f t="shared" si="1"/>
        <v>-0.72340425531914898</v>
      </c>
      <c r="G11" s="116"/>
      <c r="J11"/>
      <c r="K11"/>
      <c r="L11"/>
    </row>
    <row r="12" spans="1:12">
      <c r="A12" s="114">
        <v>20</v>
      </c>
      <c r="B12" s="80" t="s">
        <v>102</v>
      </c>
      <c r="C12" s="93">
        <v>7</v>
      </c>
      <c r="D12" s="93">
        <v>0</v>
      </c>
      <c r="E12" s="94">
        <f t="shared" si="0"/>
        <v>7</v>
      </c>
      <c r="F12" s="95"/>
      <c r="G12" s="116"/>
      <c r="J12"/>
      <c r="K12"/>
      <c r="L12"/>
    </row>
    <row r="13" spans="1:12">
      <c r="A13" s="114">
        <v>21</v>
      </c>
      <c r="B13" s="80" t="s">
        <v>223</v>
      </c>
      <c r="C13" s="93">
        <v>375</v>
      </c>
      <c r="D13" s="93">
        <v>453</v>
      </c>
      <c r="E13" s="94">
        <f t="shared" si="0"/>
        <v>-78</v>
      </c>
      <c r="F13" s="95">
        <f t="shared" ref="F13:F33" si="2">E13/D13</f>
        <v>-0.17218543046357615</v>
      </c>
      <c r="G13" s="116"/>
      <c r="J13"/>
      <c r="K13"/>
      <c r="L13"/>
    </row>
    <row r="14" spans="1:12">
      <c r="A14" s="114">
        <v>102</v>
      </c>
      <c r="B14" s="80" t="s">
        <v>160</v>
      </c>
      <c r="C14" s="93">
        <v>286</v>
      </c>
      <c r="D14" s="93">
        <v>351</v>
      </c>
      <c r="E14" s="94">
        <f t="shared" si="0"/>
        <v>-65</v>
      </c>
      <c r="F14" s="95">
        <f t="shared" si="2"/>
        <v>-0.18518518518518517</v>
      </c>
      <c r="G14" s="116"/>
      <c r="J14"/>
      <c r="K14"/>
      <c r="L14"/>
    </row>
    <row r="15" spans="1:12">
      <c r="A15" s="114">
        <v>103</v>
      </c>
      <c r="B15" s="80" t="s">
        <v>240</v>
      </c>
      <c r="C15" s="93">
        <v>34</v>
      </c>
      <c r="D15" s="93">
        <v>31</v>
      </c>
      <c r="E15" s="94">
        <f t="shared" si="0"/>
        <v>3</v>
      </c>
      <c r="F15" s="95">
        <f t="shared" si="2"/>
        <v>9.6774193548387094E-2</v>
      </c>
      <c r="G15" s="116"/>
      <c r="J15"/>
      <c r="K15"/>
      <c r="L15"/>
    </row>
    <row r="16" spans="1:12">
      <c r="A16" s="114">
        <v>104</v>
      </c>
      <c r="B16" s="80" t="s">
        <v>241</v>
      </c>
      <c r="C16" s="93">
        <v>185</v>
      </c>
      <c r="D16" s="93">
        <v>175</v>
      </c>
      <c r="E16" s="94">
        <f t="shared" si="0"/>
        <v>10</v>
      </c>
      <c r="F16" s="95">
        <f t="shared" si="2"/>
        <v>5.7142857142857141E-2</v>
      </c>
      <c r="G16" s="116"/>
      <c r="J16"/>
      <c r="K16"/>
      <c r="L16"/>
    </row>
    <row r="17" spans="1:12">
      <c r="A17" s="114">
        <v>105</v>
      </c>
      <c r="B17" s="80" t="s">
        <v>196</v>
      </c>
      <c r="C17" s="93">
        <v>228</v>
      </c>
      <c r="D17" s="93">
        <v>248</v>
      </c>
      <c r="E17" s="94">
        <f t="shared" si="0"/>
        <v>-20</v>
      </c>
      <c r="F17" s="95">
        <f t="shared" si="2"/>
        <v>-8.0645161290322578E-2</v>
      </c>
      <c r="G17" s="116"/>
      <c r="J17"/>
      <c r="K17"/>
      <c r="L17"/>
    </row>
    <row r="18" spans="1:12">
      <c r="A18" s="114">
        <v>106</v>
      </c>
      <c r="B18" s="80" t="s">
        <v>76</v>
      </c>
      <c r="C18" s="93">
        <v>30</v>
      </c>
      <c r="D18" s="93">
        <v>33</v>
      </c>
      <c r="E18" s="94">
        <f t="shared" si="0"/>
        <v>-3</v>
      </c>
      <c r="F18" s="95">
        <f t="shared" si="2"/>
        <v>-9.0909090909090912E-2</v>
      </c>
      <c r="G18" s="116"/>
      <c r="J18"/>
      <c r="K18"/>
      <c r="L18"/>
    </row>
    <row r="19" spans="1:12">
      <c r="A19" s="114">
        <v>107</v>
      </c>
      <c r="B19" s="80" t="s">
        <v>85</v>
      </c>
      <c r="C19" s="93">
        <v>75</v>
      </c>
      <c r="D19" s="93">
        <v>68</v>
      </c>
      <c r="E19" s="94">
        <f t="shared" si="0"/>
        <v>7</v>
      </c>
      <c r="F19" s="95">
        <f t="shared" si="2"/>
        <v>0.10294117647058823</v>
      </c>
      <c r="G19" s="116"/>
      <c r="J19"/>
      <c r="K19"/>
      <c r="L19"/>
    </row>
    <row r="20" spans="1:12">
      <c r="A20" s="114">
        <v>108</v>
      </c>
      <c r="B20" s="80" t="s">
        <v>92</v>
      </c>
      <c r="C20" s="93">
        <v>36</v>
      </c>
      <c r="D20" s="93">
        <v>8</v>
      </c>
      <c r="E20" s="94">
        <f t="shared" si="0"/>
        <v>28</v>
      </c>
      <c r="F20" s="95">
        <f t="shared" si="2"/>
        <v>3.5</v>
      </c>
      <c r="G20" s="116"/>
      <c r="J20"/>
      <c r="K20"/>
      <c r="L20"/>
    </row>
    <row r="21" spans="1:12">
      <c r="A21" s="114">
        <v>109</v>
      </c>
      <c r="B21" s="80" t="s">
        <v>225</v>
      </c>
      <c r="C21" s="93">
        <v>244</v>
      </c>
      <c r="D21" s="93">
        <v>165</v>
      </c>
      <c r="E21" s="94">
        <f t="shared" si="0"/>
        <v>79</v>
      </c>
      <c r="F21" s="95">
        <f t="shared" si="2"/>
        <v>0.47878787878787876</v>
      </c>
      <c r="G21" s="116"/>
      <c r="J21"/>
      <c r="K21"/>
      <c r="L21"/>
    </row>
    <row r="22" spans="1:12">
      <c r="A22" s="114">
        <v>110</v>
      </c>
      <c r="B22" s="80" t="s">
        <v>179</v>
      </c>
      <c r="C22" s="93">
        <v>167</v>
      </c>
      <c r="D22" s="93">
        <v>141</v>
      </c>
      <c r="E22" s="94">
        <f t="shared" si="0"/>
        <v>26</v>
      </c>
      <c r="F22" s="95">
        <f t="shared" si="2"/>
        <v>0.18439716312056736</v>
      </c>
      <c r="G22" s="116"/>
      <c r="J22"/>
      <c r="K22"/>
      <c r="L22"/>
    </row>
    <row r="23" spans="1:12">
      <c r="A23" s="114">
        <v>111</v>
      </c>
      <c r="B23" s="80" t="s">
        <v>166</v>
      </c>
      <c r="C23" s="93">
        <v>10</v>
      </c>
      <c r="D23" s="93">
        <v>1</v>
      </c>
      <c r="E23" s="94">
        <f t="shared" si="0"/>
        <v>9</v>
      </c>
      <c r="F23" s="95">
        <f t="shared" si="2"/>
        <v>9</v>
      </c>
      <c r="G23" s="116"/>
      <c r="J23"/>
      <c r="K23"/>
      <c r="L23"/>
    </row>
    <row r="24" spans="1:12">
      <c r="A24" s="114">
        <v>112</v>
      </c>
      <c r="B24" s="80" t="s">
        <v>272</v>
      </c>
      <c r="C24" s="93">
        <v>7</v>
      </c>
      <c r="D24" s="93">
        <v>13</v>
      </c>
      <c r="E24" s="94">
        <f t="shared" si="0"/>
        <v>-6</v>
      </c>
      <c r="F24" s="95">
        <f t="shared" si="2"/>
        <v>-0.46153846153846156</v>
      </c>
      <c r="G24" s="116"/>
      <c r="J24"/>
      <c r="K24"/>
      <c r="L24"/>
    </row>
    <row r="25" spans="1:12">
      <c r="A25" s="114">
        <v>113</v>
      </c>
      <c r="B25" s="80" t="s">
        <v>35</v>
      </c>
      <c r="C25" s="93">
        <v>798</v>
      </c>
      <c r="D25" s="93">
        <v>789</v>
      </c>
      <c r="E25" s="94">
        <f t="shared" si="0"/>
        <v>9</v>
      </c>
      <c r="F25" s="95">
        <f t="shared" si="2"/>
        <v>1.1406844106463879E-2</v>
      </c>
      <c r="G25" s="116"/>
      <c r="J25"/>
      <c r="K25"/>
      <c r="L25"/>
    </row>
    <row r="26" spans="1:12">
      <c r="A26" s="114">
        <v>115</v>
      </c>
      <c r="B26" s="80" t="s">
        <v>228</v>
      </c>
      <c r="C26" s="93">
        <v>41</v>
      </c>
      <c r="D26" s="93">
        <v>91</v>
      </c>
      <c r="E26" s="94">
        <f t="shared" si="0"/>
        <v>-50</v>
      </c>
      <c r="F26" s="95">
        <f t="shared" si="2"/>
        <v>-0.5494505494505495</v>
      </c>
      <c r="G26" s="116"/>
      <c r="J26"/>
      <c r="K26"/>
      <c r="L26"/>
    </row>
    <row r="27" spans="1:12">
      <c r="A27" s="114">
        <v>116</v>
      </c>
      <c r="B27" s="80" t="s">
        <v>66</v>
      </c>
      <c r="C27" s="93">
        <v>152</v>
      </c>
      <c r="D27" s="93">
        <v>139</v>
      </c>
      <c r="E27" s="94">
        <f t="shared" si="0"/>
        <v>13</v>
      </c>
      <c r="F27" s="95">
        <f t="shared" si="2"/>
        <v>9.3525179856115109E-2</v>
      </c>
      <c r="G27" s="116"/>
      <c r="J27"/>
      <c r="K27"/>
      <c r="L27"/>
    </row>
    <row r="28" spans="1:12">
      <c r="A28" s="114">
        <v>118</v>
      </c>
      <c r="B28" s="80" t="s">
        <v>247</v>
      </c>
      <c r="C28" s="93">
        <v>12</v>
      </c>
      <c r="D28" s="93">
        <v>9</v>
      </c>
      <c r="E28" s="94">
        <f t="shared" si="0"/>
        <v>3</v>
      </c>
      <c r="F28" s="95">
        <f t="shared" si="2"/>
        <v>0.33333333333333331</v>
      </c>
      <c r="G28" s="116"/>
      <c r="J28"/>
      <c r="K28"/>
      <c r="L28"/>
    </row>
    <row r="29" spans="1:12">
      <c r="A29" s="114">
        <v>119</v>
      </c>
      <c r="B29" s="80" t="s">
        <v>340</v>
      </c>
      <c r="C29" s="93">
        <v>4</v>
      </c>
      <c r="D29" s="93">
        <v>1</v>
      </c>
      <c r="E29" s="94">
        <f t="shared" si="0"/>
        <v>3</v>
      </c>
      <c r="F29" s="95">
        <f t="shared" si="2"/>
        <v>3</v>
      </c>
      <c r="G29" s="116"/>
      <c r="J29"/>
      <c r="K29"/>
      <c r="L29"/>
    </row>
    <row r="30" spans="1:12">
      <c r="A30" s="114">
        <v>120</v>
      </c>
      <c r="B30" s="80" t="s">
        <v>73</v>
      </c>
      <c r="C30" s="93">
        <v>77</v>
      </c>
      <c r="D30" s="93">
        <v>95</v>
      </c>
      <c r="E30" s="94">
        <f t="shared" si="0"/>
        <v>-18</v>
      </c>
      <c r="F30" s="95">
        <f t="shared" si="2"/>
        <v>-0.18947368421052632</v>
      </c>
      <c r="G30" s="116"/>
      <c r="J30"/>
      <c r="K30"/>
      <c r="L30"/>
    </row>
    <row r="31" spans="1:12">
      <c r="A31" s="114">
        <v>121</v>
      </c>
      <c r="B31" s="80" t="s">
        <v>30</v>
      </c>
      <c r="C31" s="93">
        <v>523</v>
      </c>
      <c r="D31" s="93">
        <v>550</v>
      </c>
      <c r="E31" s="94">
        <f t="shared" si="0"/>
        <v>-27</v>
      </c>
      <c r="F31" s="95">
        <f t="shared" si="2"/>
        <v>-4.9090909090909088E-2</v>
      </c>
      <c r="G31" s="116"/>
      <c r="J31"/>
      <c r="K31"/>
      <c r="L31"/>
    </row>
    <row r="32" spans="1:12">
      <c r="A32" s="114">
        <v>122</v>
      </c>
      <c r="B32" s="80" t="s">
        <v>298</v>
      </c>
      <c r="C32" s="93">
        <v>19</v>
      </c>
      <c r="D32" s="93">
        <v>31</v>
      </c>
      <c r="E32" s="94">
        <f t="shared" si="0"/>
        <v>-12</v>
      </c>
      <c r="F32" s="95">
        <f t="shared" si="2"/>
        <v>-0.38709677419354838</v>
      </c>
      <c r="G32" s="116"/>
      <c r="J32"/>
      <c r="K32"/>
      <c r="L32"/>
    </row>
    <row r="33" spans="1:12">
      <c r="A33" s="114">
        <v>123</v>
      </c>
      <c r="B33" s="80" t="s">
        <v>273</v>
      </c>
      <c r="C33" s="93">
        <v>31</v>
      </c>
      <c r="D33" s="93">
        <v>32</v>
      </c>
      <c r="E33" s="94">
        <f t="shared" si="0"/>
        <v>-1</v>
      </c>
      <c r="F33" s="95">
        <f t="shared" si="2"/>
        <v>-3.125E-2</v>
      </c>
      <c r="G33" s="116"/>
      <c r="J33"/>
      <c r="K33"/>
      <c r="L33"/>
    </row>
    <row r="34" spans="1:12">
      <c r="A34" s="114">
        <v>124</v>
      </c>
      <c r="B34" s="80" t="s">
        <v>357</v>
      </c>
      <c r="C34" s="93">
        <v>10</v>
      </c>
      <c r="D34" s="93">
        <v>0</v>
      </c>
      <c r="E34" s="94">
        <f t="shared" si="0"/>
        <v>10</v>
      </c>
      <c r="F34" s="95"/>
      <c r="G34" s="116"/>
      <c r="J34"/>
      <c r="K34"/>
      <c r="L34"/>
    </row>
    <row r="35" spans="1:12">
      <c r="A35" s="114">
        <v>125</v>
      </c>
      <c r="B35" s="80" t="s">
        <v>318</v>
      </c>
      <c r="C35" s="93">
        <v>0</v>
      </c>
      <c r="D35" s="93">
        <v>1</v>
      </c>
      <c r="E35" s="94">
        <f t="shared" si="0"/>
        <v>-1</v>
      </c>
      <c r="F35" s="95">
        <f>E35/D35</f>
        <v>-1</v>
      </c>
      <c r="G35" s="116"/>
      <c r="J35"/>
      <c r="K35"/>
      <c r="L35"/>
    </row>
    <row r="36" spans="1:12">
      <c r="A36" s="114">
        <v>128</v>
      </c>
      <c r="B36" s="80" t="s">
        <v>127</v>
      </c>
      <c r="C36" s="93">
        <v>1</v>
      </c>
      <c r="D36" s="93">
        <v>0</v>
      </c>
      <c r="E36" s="94">
        <f t="shared" si="0"/>
        <v>1</v>
      </c>
      <c r="F36" s="95"/>
      <c r="G36" s="116"/>
      <c r="J36"/>
      <c r="K36"/>
      <c r="L36"/>
    </row>
    <row r="37" spans="1:12">
      <c r="A37" s="114">
        <v>130</v>
      </c>
      <c r="B37" s="80" t="s">
        <v>70</v>
      </c>
      <c r="C37" s="93">
        <v>62</v>
      </c>
      <c r="D37" s="93">
        <v>38</v>
      </c>
      <c r="E37" s="94">
        <f t="shared" si="0"/>
        <v>24</v>
      </c>
      <c r="F37" s="95">
        <f t="shared" ref="F37:F56" si="3">E37/D37</f>
        <v>0.63157894736842102</v>
      </c>
      <c r="G37" s="116"/>
      <c r="J37"/>
      <c r="K37"/>
      <c r="L37"/>
    </row>
    <row r="38" spans="1:12">
      <c r="A38" s="114">
        <v>131</v>
      </c>
      <c r="B38" s="80" t="s">
        <v>88</v>
      </c>
      <c r="C38" s="93">
        <v>140</v>
      </c>
      <c r="D38" s="93">
        <v>130</v>
      </c>
      <c r="E38" s="94">
        <f t="shared" si="0"/>
        <v>10</v>
      </c>
      <c r="F38" s="95">
        <f t="shared" si="3"/>
        <v>7.6923076923076927E-2</v>
      </c>
      <c r="G38" s="116"/>
      <c r="J38"/>
      <c r="K38"/>
      <c r="L38"/>
    </row>
    <row r="39" spans="1:12">
      <c r="A39" s="114">
        <v>132</v>
      </c>
      <c r="B39" s="80" t="s">
        <v>274</v>
      </c>
      <c r="C39" s="93">
        <v>14</v>
      </c>
      <c r="D39" s="93">
        <v>28</v>
      </c>
      <c r="E39" s="94">
        <f t="shared" si="0"/>
        <v>-14</v>
      </c>
      <c r="F39" s="95">
        <f t="shared" si="3"/>
        <v>-0.5</v>
      </c>
      <c r="G39" s="116"/>
      <c r="J39"/>
      <c r="K39"/>
      <c r="L39"/>
    </row>
    <row r="40" spans="1:12">
      <c r="A40" s="114">
        <v>133</v>
      </c>
      <c r="B40" s="80" t="s">
        <v>161</v>
      </c>
      <c r="C40" s="93">
        <v>15</v>
      </c>
      <c r="D40" s="93">
        <v>11</v>
      </c>
      <c r="E40" s="94">
        <f t="shared" si="0"/>
        <v>4</v>
      </c>
      <c r="F40" s="95">
        <f t="shared" si="3"/>
        <v>0.36363636363636365</v>
      </c>
      <c r="G40" s="116"/>
      <c r="J40"/>
      <c r="K40"/>
      <c r="L40"/>
    </row>
    <row r="41" spans="1:12">
      <c r="A41" s="114">
        <v>134</v>
      </c>
      <c r="B41" s="80" t="s">
        <v>201</v>
      </c>
      <c r="C41" s="93">
        <v>18</v>
      </c>
      <c r="D41" s="93">
        <v>22</v>
      </c>
      <c r="E41" s="94">
        <f t="shared" si="0"/>
        <v>-4</v>
      </c>
      <c r="F41" s="95">
        <f t="shared" si="3"/>
        <v>-0.18181818181818182</v>
      </c>
      <c r="G41" s="116"/>
      <c r="J41"/>
      <c r="K41"/>
      <c r="L41"/>
    </row>
    <row r="42" spans="1:12">
      <c r="A42" s="114">
        <v>135</v>
      </c>
      <c r="B42" s="80" t="s">
        <v>194</v>
      </c>
      <c r="C42" s="93">
        <v>28</v>
      </c>
      <c r="D42" s="93">
        <v>43</v>
      </c>
      <c r="E42" s="94">
        <f t="shared" si="0"/>
        <v>-15</v>
      </c>
      <c r="F42" s="95">
        <f t="shared" si="3"/>
        <v>-0.34883720930232559</v>
      </c>
      <c r="G42" s="116"/>
      <c r="J42"/>
      <c r="K42"/>
      <c r="L42"/>
    </row>
    <row r="43" spans="1:12">
      <c r="A43" s="114">
        <v>137</v>
      </c>
      <c r="B43" s="80" t="s">
        <v>138</v>
      </c>
      <c r="C43" s="93">
        <v>93</v>
      </c>
      <c r="D43" s="93">
        <v>89</v>
      </c>
      <c r="E43" s="94">
        <f t="shared" si="0"/>
        <v>4</v>
      </c>
      <c r="F43" s="95">
        <f t="shared" si="3"/>
        <v>4.49438202247191E-2</v>
      </c>
      <c r="G43" s="116"/>
      <c r="J43"/>
      <c r="K43"/>
      <c r="L43"/>
    </row>
    <row r="44" spans="1:12">
      <c r="A44" s="114">
        <v>138</v>
      </c>
      <c r="B44" s="80" t="s">
        <v>180</v>
      </c>
      <c r="C44" s="93">
        <v>125</v>
      </c>
      <c r="D44" s="93">
        <v>111</v>
      </c>
      <c r="E44" s="94">
        <f t="shared" si="0"/>
        <v>14</v>
      </c>
      <c r="F44" s="95">
        <f t="shared" si="3"/>
        <v>0.12612612612612611</v>
      </c>
      <c r="G44" s="116"/>
      <c r="J44"/>
      <c r="K44"/>
      <c r="L44"/>
    </row>
    <row r="45" spans="1:12">
      <c r="A45" s="114">
        <v>139</v>
      </c>
      <c r="B45" s="80" t="s">
        <v>299</v>
      </c>
      <c r="C45" s="93">
        <v>41</v>
      </c>
      <c r="D45" s="93">
        <v>31</v>
      </c>
      <c r="E45" s="94">
        <f t="shared" si="0"/>
        <v>10</v>
      </c>
      <c r="F45" s="95">
        <f t="shared" si="3"/>
        <v>0.32258064516129031</v>
      </c>
      <c r="G45" s="116"/>
      <c r="J45"/>
      <c r="K45"/>
      <c r="L45"/>
    </row>
    <row r="46" spans="1:12">
      <c r="A46" s="114">
        <v>140</v>
      </c>
      <c r="B46" s="80" t="s">
        <v>300</v>
      </c>
      <c r="C46" s="93">
        <v>21</v>
      </c>
      <c r="D46" s="93">
        <v>13</v>
      </c>
      <c r="E46" s="94">
        <f t="shared" si="0"/>
        <v>8</v>
      </c>
      <c r="F46" s="95">
        <f t="shared" si="3"/>
        <v>0.61538461538461542</v>
      </c>
      <c r="G46" s="116"/>
      <c r="J46"/>
      <c r="K46"/>
      <c r="L46"/>
    </row>
    <row r="47" spans="1:12">
      <c r="A47" s="114">
        <v>141</v>
      </c>
      <c r="B47" s="80" t="s">
        <v>301</v>
      </c>
      <c r="C47" s="93">
        <v>5</v>
      </c>
      <c r="D47" s="93">
        <v>1</v>
      </c>
      <c r="E47" s="94">
        <f t="shared" si="0"/>
        <v>4</v>
      </c>
      <c r="F47" s="95">
        <f t="shared" si="3"/>
        <v>4</v>
      </c>
      <c r="G47" s="116"/>
      <c r="J47"/>
      <c r="K47"/>
      <c r="L47"/>
    </row>
    <row r="48" spans="1:12">
      <c r="A48" s="114">
        <v>143</v>
      </c>
      <c r="B48" s="80" t="s">
        <v>197</v>
      </c>
      <c r="C48" s="93">
        <v>201</v>
      </c>
      <c r="D48" s="93">
        <v>194</v>
      </c>
      <c r="E48" s="94">
        <f t="shared" si="0"/>
        <v>7</v>
      </c>
      <c r="F48" s="95">
        <f t="shared" si="3"/>
        <v>3.608247422680412E-2</v>
      </c>
      <c r="G48" s="116"/>
      <c r="J48"/>
      <c r="K48"/>
      <c r="L48"/>
    </row>
    <row r="49" spans="1:12">
      <c r="A49" s="114">
        <v>144</v>
      </c>
      <c r="B49" s="80" t="s">
        <v>110</v>
      </c>
      <c r="C49" s="93">
        <v>89</v>
      </c>
      <c r="D49" s="93">
        <v>80</v>
      </c>
      <c r="E49" s="94">
        <f t="shared" si="0"/>
        <v>9</v>
      </c>
      <c r="F49" s="95">
        <f t="shared" si="3"/>
        <v>0.1125</v>
      </c>
      <c r="G49" s="116"/>
      <c r="J49"/>
      <c r="K49"/>
      <c r="L49"/>
    </row>
    <row r="50" spans="1:12">
      <c r="A50" s="114">
        <v>145</v>
      </c>
      <c r="B50" s="80" t="s">
        <v>20</v>
      </c>
      <c r="C50" s="93">
        <v>2431</v>
      </c>
      <c r="D50" s="93">
        <v>2616</v>
      </c>
      <c r="E50" s="94">
        <f t="shared" si="0"/>
        <v>-185</v>
      </c>
      <c r="F50" s="95">
        <f t="shared" si="3"/>
        <v>-7.0718654434250766E-2</v>
      </c>
      <c r="G50" s="116"/>
      <c r="J50"/>
      <c r="K50"/>
      <c r="L50"/>
    </row>
    <row r="51" spans="1:12">
      <c r="A51" s="114">
        <v>146</v>
      </c>
      <c r="B51" s="80" t="s">
        <v>31</v>
      </c>
      <c r="C51" s="93">
        <v>1011</v>
      </c>
      <c r="D51" s="93">
        <v>1035</v>
      </c>
      <c r="E51" s="94">
        <f t="shared" si="0"/>
        <v>-24</v>
      </c>
      <c r="F51" s="95">
        <f t="shared" si="3"/>
        <v>-2.318840579710145E-2</v>
      </c>
      <c r="G51" s="116"/>
      <c r="J51"/>
      <c r="K51"/>
      <c r="L51"/>
    </row>
    <row r="52" spans="1:12">
      <c r="A52" s="114">
        <v>148</v>
      </c>
      <c r="B52" s="80" t="s">
        <v>134</v>
      </c>
      <c r="C52" s="93">
        <v>93</v>
      </c>
      <c r="D52" s="93">
        <v>83</v>
      </c>
      <c r="E52" s="94">
        <f t="shared" si="0"/>
        <v>10</v>
      </c>
      <c r="F52" s="95">
        <f t="shared" si="3"/>
        <v>0.12048192771084337</v>
      </c>
      <c r="G52" s="116"/>
      <c r="J52"/>
      <c r="K52"/>
      <c r="L52"/>
    </row>
    <row r="53" spans="1:12">
      <c r="A53" s="114">
        <v>149</v>
      </c>
      <c r="B53" s="80" t="s">
        <v>219</v>
      </c>
      <c r="C53" s="93">
        <v>41</v>
      </c>
      <c r="D53" s="93">
        <v>59</v>
      </c>
      <c r="E53" s="94">
        <f t="shared" si="0"/>
        <v>-18</v>
      </c>
      <c r="F53" s="95">
        <f t="shared" si="3"/>
        <v>-0.30508474576271188</v>
      </c>
      <c r="G53" s="116"/>
      <c r="J53"/>
      <c r="K53"/>
      <c r="L53"/>
    </row>
    <row r="54" spans="1:12">
      <c r="A54" s="114">
        <v>197</v>
      </c>
      <c r="B54" s="80" t="s">
        <v>281</v>
      </c>
      <c r="C54" s="93">
        <v>42</v>
      </c>
      <c r="D54" s="93">
        <v>51</v>
      </c>
      <c r="E54" s="94">
        <f t="shared" si="0"/>
        <v>-9</v>
      </c>
      <c r="F54" s="95">
        <f t="shared" si="3"/>
        <v>-0.17647058823529413</v>
      </c>
      <c r="G54" s="116"/>
      <c r="J54"/>
      <c r="K54"/>
      <c r="L54"/>
    </row>
    <row r="55" spans="1:12">
      <c r="A55" s="114">
        <v>198</v>
      </c>
      <c r="B55" s="80" t="s">
        <v>242</v>
      </c>
      <c r="C55" s="93">
        <v>144</v>
      </c>
      <c r="D55" s="93">
        <v>171</v>
      </c>
      <c r="E55" s="94">
        <f t="shared" si="0"/>
        <v>-27</v>
      </c>
      <c r="F55" s="95">
        <f t="shared" si="3"/>
        <v>-0.15789473684210525</v>
      </c>
      <c r="G55" s="116"/>
      <c r="J55"/>
      <c r="K55"/>
      <c r="L55"/>
    </row>
    <row r="56" spans="1:12">
      <c r="A56" s="114">
        <v>201</v>
      </c>
      <c r="B56" s="80" t="s">
        <v>162</v>
      </c>
      <c r="C56" s="93">
        <v>76</v>
      </c>
      <c r="D56" s="93">
        <v>79</v>
      </c>
      <c r="E56" s="94">
        <f t="shared" si="0"/>
        <v>-3</v>
      </c>
      <c r="F56" s="95">
        <f t="shared" si="3"/>
        <v>-3.7974683544303799E-2</v>
      </c>
      <c r="G56" s="116"/>
      <c r="J56"/>
      <c r="K56"/>
      <c r="L56"/>
    </row>
    <row r="57" spans="1:12">
      <c r="A57" s="114">
        <v>202</v>
      </c>
      <c r="B57" s="80" t="s">
        <v>145</v>
      </c>
      <c r="C57" s="93">
        <v>11</v>
      </c>
      <c r="D57" s="93">
        <v>0</v>
      </c>
      <c r="E57" s="94">
        <f t="shared" si="0"/>
        <v>11</v>
      </c>
      <c r="G57" s="116"/>
      <c r="J57"/>
      <c r="K57"/>
      <c r="L57"/>
    </row>
    <row r="58" spans="1:12">
      <c r="A58" s="114">
        <v>203</v>
      </c>
      <c r="B58" s="80" t="s">
        <v>141</v>
      </c>
      <c r="C58" s="93">
        <v>0</v>
      </c>
      <c r="D58" s="93">
        <v>1</v>
      </c>
      <c r="E58" s="94">
        <f t="shared" si="0"/>
        <v>-1</v>
      </c>
      <c r="F58" s="95">
        <f t="shared" ref="F58:F102" si="4">E58/D58</f>
        <v>-1</v>
      </c>
      <c r="G58" s="116"/>
      <c r="J58"/>
      <c r="K58"/>
      <c r="L58"/>
    </row>
    <row r="59" spans="1:12">
      <c r="A59" s="114">
        <v>204</v>
      </c>
      <c r="B59" s="80" t="s">
        <v>37</v>
      </c>
      <c r="C59" s="93">
        <v>526</v>
      </c>
      <c r="D59" s="93">
        <v>643</v>
      </c>
      <c r="E59" s="94">
        <f t="shared" si="0"/>
        <v>-117</v>
      </c>
      <c r="F59" s="95">
        <f t="shared" si="4"/>
        <v>-0.18195956454121306</v>
      </c>
      <c r="G59" s="116"/>
      <c r="J59"/>
      <c r="K59"/>
      <c r="L59"/>
    </row>
    <row r="60" spans="1:12">
      <c r="A60" s="114">
        <v>205</v>
      </c>
      <c r="B60" s="80" t="s">
        <v>98</v>
      </c>
      <c r="C60" s="93">
        <v>133</v>
      </c>
      <c r="D60" s="93">
        <v>139</v>
      </c>
      <c r="E60" s="94">
        <f t="shared" si="0"/>
        <v>-6</v>
      </c>
      <c r="F60" s="95">
        <f t="shared" si="4"/>
        <v>-4.3165467625899283E-2</v>
      </c>
      <c r="G60" s="116"/>
      <c r="J60"/>
      <c r="K60"/>
      <c r="L60"/>
    </row>
    <row r="61" spans="1:12">
      <c r="A61" s="114">
        <v>206</v>
      </c>
      <c r="B61" s="80" t="s">
        <v>38</v>
      </c>
      <c r="C61" s="93">
        <v>606</v>
      </c>
      <c r="D61" s="93">
        <v>620</v>
      </c>
      <c r="E61" s="94">
        <f t="shared" si="0"/>
        <v>-14</v>
      </c>
      <c r="F61" s="95">
        <f t="shared" si="4"/>
        <v>-2.2580645161290321E-2</v>
      </c>
      <c r="G61" s="116"/>
      <c r="J61"/>
      <c r="K61"/>
      <c r="L61"/>
    </row>
    <row r="62" spans="1:12">
      <c r="A62" s="114">
        <v>207</v>
      </c>
      <c r="B62" s="80" t="s">
        <v>251</v>
      </c>
      <c r="C62" s="93">
        <v>6</v>
      </c>
      <c r="D62" s="93">
        <v>9</v>
      </c>
      <c r="E62" s="94">
        <f t="shared" si="0"/>
        <v>-3</v>
      </c>
      <c r="F62" s="95">
        <f t="shared" si="4"/>
        <v>-0.33333333333333331</v>
      </c>
      <c r="G62" s="116"/>
      <c r="J62"/>
      <c r="K62"/>
      <c r="L62"/>
    </row>
    <row r="63" spans="1:12">
      <c r="A63" s="114">
        <v>208</v>
      </c>
      <c r="B63" s="80" t="s">
        <v>80</v>
      </c>
      <c r="C63" s="93">
        <v>134</v>
      </c>
      <c r="D63" s="93">
        <v>132</v>
      </c>
      <c r="E63" s="94">
        <f t="shared" si="0"/>
        <v>2</v>
      </c>
      <c r="F63" s="95">
        <f t="shared" si="4"/>
        <v>1.5151515151515152E-2</v>
      </c>
      <c r="G63" s="116"/>
      <c r="J63"/>
      <c r="K63"/>
      <c r="L63"/>
    </row>
    <row r="64" spans="1:12">
      <c r="A64" s="114">
        <v>210</v>
      </c>
      <c r="B64" s="80" t="s">
        <v>341</v>
      </c>
      <c r="C64" s="93">
        <v>663</v>
      </c>
      <c r="D64" s="93">
        <v>650</v>
      </c>
      <c r="E64" s="94">
        <f t="shared" si="0"/>
        <v>13</v>
      </c>
      <c r="F64" s="95">
        <f t="shared" si="4"/>
        <v>0.02</v>
      </c>
      <c r="G64" s="116"/>
      <c r="J64"/>
      <c r="K64"/>
      <c r="L64"/>
    </row>
    <row r="65" spans="1:12">
      <c r="A65" s="114">
        <v>211</v>
      </c>
      <c r="B65" s="80" t="s">
        <v>238</v>
      </c>
      <c r="C65" s="93">
        <v>254</v>
      </c>
      <c r="D65" s="93">
        <v>315</v>
      </c>
      <c r="E65" s="94">
        <f t="shared" ref="E65:E128" si="5">C65-D65</f>
        <v>-61</v>
      </c>
      <c r="F65" s="95">
        <f t="shared" si="4"/>
        <v>-0.19365079365079366</v>
      </c>
      <c r="G65" s="116"/>
      <c r="J65"/>
      <c r="K65"/>
      <c r="L65"/>
    </row>
    <row r="66" spans="1:12">
      <c r="A66" s="114">
        <v>212</v>
      </c>
      <c r="B66" s="80" t="s">
        <v>158</v>
      </c>
      <c r="C66" s="93">
        <v>78</v>
      </c>
      <c r="D66" s="93">
        <v>40</v>
      </c>
      <c r="E66" s="94">
        <f t="shared" si="5"/>
        <v>38</v>
      </c>
      <c r="F66" s="95">
        <f t="shared" si="4"/>
        <v>0.95</v>
      </c>
      <c r="G66" s="116"/>
      <c r="J66"/>
      <c r="K66"/>
      <c r="L66"/>
    </row>
    <row r="67" spans="1:12">
      <c r="A67" s="114">
        <v>213</v>
      </c>
      <c r="B67" s="80" t="s">
        <v>83</v>
      </c>
      <c r="C67" s="93">
        <v>545</v>
      </c>
      <c r="D67" s="93">
        <v>642</v>
      </c>
      <c r="E67" s="94">
        <f t="shared" si="5"/>
        <v>-97</v>
      </c>
      <c r="F67" s="95">
        <f t="shared" si="4"/>
        <v>-0.15109034267912771</v>
      </c>
      <c r="G67" s="116"/>
      <c r="J67"/>
      <c r="K67"/>
      <c r="L67"/>
    </row>
    <row r="68" spans="1:12">
      <c r="A68" s="114">
        <v>214</v>
      </c>
      <c r="B68" s="80" t="s">
        <v>227</v>
      </c>
      <c r="C68" s="93">
        <v>439</v>
      </c>
      <c r="D68" s="93">
        <v>411</v>
      </c>
      <c r="E68" s="94">
        <f t="shared" si="5"/>
        <v>28</v>
      </c>
      <c r="F68" s="95">
        <f t="shared" si="4"/>
        <v>6.8126520681265207E-2</v>
      </c>
      <c r="G68" s="116"/>
      <c r="J68"/>
      <c r="K68"/>
      <c r="L68"/>
    </row>
    <row r="69" spans="1:12">
      <c r="A69" s="114">
        <v>215</v>
      </c>
      <c r="B69" s="80" t="s">
        <v>230</v>
      </c>
      <c r="C69" s="93">
        <v>405</v>
      </c>
      <c r="D69" s="93">
        <v>502</v>
      </c>
      <c r="E69" s="94">
        <f t="shared" si="5"/>
        <v>-97</v>
      </c>
      <c r="F69" s="95">
        <f t="shared" si="4"/>
        <v>-0.19322709163346613</v>
      </c>
      <c r="G69" s="116"/>
      <c r="J69"/>
      <c r="K69"/>
      <c r="L69"/>
    </row>
    <row r="70" spans="1:12">
      <c r="A70" s="114">
        <v>216</v>
      </c>
      <c r="B70" s="80" t="s">
        <v>224</v>
      </c>
      <c r="C70" s="93">
        <v>344</v>
      </c>
      <c r="D70" s="93">
        <v>363</v>
      </c>
      <c r="E70" s="94">
        <f t="shared" si="5"/>
        <v>-19</v>
      </c>
      <c r="F70" s="95">
        <f t="shared" si="4"/>
        <v>-5.2341597796143252E-2</v>
      </c>
      <c r="G70" s="116"/>
      <c r="J70"/>
      <c r="K70"/>
      <c r="L70"/>
    </row>
    <row r="71" spans="1:12">
      <c r="A71" s="114">
        <v>217</v>
      </c>
      <c r="B71" s="80" t="s">
        <v>208</v>
      </c>
      <c r="C71" s="93">
        <v>170</v>
      </c>
      <c r="D71" s="93">
        <v>98</v>
      </c>
      <c r="E71" s="94">
        <f t="shared" si="5"/>
        <v>72</v>
      </c>
      <c r="F71" s="95">
        <f t="shared" si="4"/>
        <v>0.73469387755102045</v>
      </c>
      <c r="G71" s="116"/>
      <c r="J71"/>
      <c r="K71"/>
      <c r="L71"/>
    </row>
    <row r="72" spans="1:12">
      <c r="A72" s="114">
        <v>218</v>
      </c>
      <c r="B72" s="80" t="s">
        <v>59</v>
      </c>
      <c r="C72" s="93">
        <v>170</v>
      </c>
      <c r="D72" s="93">
        <v>151</v>
      </c>
      <c r="E72" s="94">
        <f t="shared" si="5"/>
        <v>19</v>
      </c>
      <c r="F72" s="95">
        <f t="shared" si="4"/>
        <v>0.12582781456953643</v>
      </c>
      <c r="G72" s="116"/>
      <c r="J72"/>
      <c r="K72"/>
      <c r="L72"/>
    </row>
    <row r="73" spans="1:12">
      <c r="A73" s="114">
        <v>219</v>
      </c>
      <c r="B73" s="80" t="s">
        <v>116</v>
      </c>
      <c r="C73" s="93">
        <v>7</v>
      </c>
      <c r="D73" s="93">
        <v>7</v>
      </c>
      <c r="E73" s="94">
        <f t="shared" si="5"/>
        <v>0</v>
      </c>
      <c r="F73" s="95">
        <f t="shared" si="4"/>
        <v>0</v>
      </c>
      <c r="G73" s="116"/>
      <c r="J73"/>
      <c r="K73"/>
      <c r="L73"/>
    </row>
    <row r="74" spans="1:12">
      <c r="A74" s="114">
        <v>221</v>
      </c>
      <c r="B74" s="80" t="s">
        <v>135</v>
      </c>
      <c r="C74" s="93">
        <v>1</v>
      </c>
      <c r="D74" s="93">
        <v>15</v>
      </c>
      <c r="E74" s="94">
        <f t="shared" si="5"/>
        <v>-14</v>
      </c>
      <c r="F74" s="95">
        <f t="shared" si="4"/>
        <v>-0.93333333333333335</v>
      </c>
      <c r="G74" s="116"/>
      <c r="J74"/>
      <c r="K74"/>
      <c r="L74"/>
    </row>
    <row r="75" spans="1:12">
      <c r="A75" s="114">
        <v>222</v>
      </c>
      <c r="B75" s="80" t="s">
        <v>182</v>
      </c>
      <c r="C75" s="93">
        <v>20</v>
      </c>
      <c r="D75" s="93">
        <v>9</v>
      </c>
      <c r="E75" s="94">
        <f t="shared" si="5"/>
        <v>11</v>
      </c>
      <c r="F75" s="95">
        <f t="shared" si="4"/>
        <v>1.2222222222222223</v>
      </c>
      <c r="G75" s="116"/>
      <c r="J75"/>
      <c r="K75"/>
      <c r="L75"/>
    </row>
    <row r="76" spans="1:12">
      <c r="A76" s="114">
        <v>223</v>
      </c>
      <c r="B76" s="80" t="s">
        <v>67</v>
      </c>
      <c r="C76" s="93">
        <v>388</v>
      </c>
      <c r="D76" s="93">
        <v>485</v>
      </c>
      <c r="E76" s="94">
        <f t="shared" si="5"/>
        <v>-97</v>
      </c>
      <c r="F76" s="95">
        <f t="shared" si="4"/>
        <v>-0.2</v>
      </c>
      <c r="G76" s="116"/>
      <c r="J76"/>
      <c r="K76"/>
      <c r="L76"/>
    </row>
    <row r="77" spans="1:12">
      <c r="A77" s="114">
        <v>224</v>
      </c>
      <c r="B77" s="80" t="s">
        <v>117</v>
      </c>
      <c r="C77" s="93">
        <v>20</v>
      </c>
      <c r="D77" s="93">
        <v>26</v>
      </c>
      <c r="E77" s="94">
        <f t="shared" si="5"/>
        <v>-6</v>
      </c>
      <c r="F77" s="95">
        <f t="shared" si="4"/>
        <v>-0.23076923076923078</v>
      </c>
      <c r="G77" s="116"/>
      <c r="J77"/>
      <c r="K77"/>
      <c r="L77"/>
    </row>
    <row r="78" spans="1:12">
      <c r="A78" s="114">
        <v>226</v>
      </c>
      <c r="B78" s="80" t="s">
        <v>142</v>
      </c>
      <c r="C78" s="93">
        <v>151</v>
      </c>
      <c r="D78" s="93">
        <v>164</v>
      </c>
      <c r="E78" s="94">
        <f t="shared" si="5"/>
        <v>-13</v>
      </c>
      <c r="F78" s="95">
        <f t="shared" si="4"/>
        <v>-7.926829268292683E-2</v>
      </c>
      <c r="G78" s="116"/>
      <c r="J78"/>
      <c r="K78"/>
      <c r="L78"/>
    </row>
    <row r="79" spans="1:12">
      <c r="A79" s="114">
        <v>227</v>
      </c>
      <c r="B79" s="80" t="s">
        <v>262</v>
      </c>
      <c r="C79" s="93">
        <v>15</v>
      </c>
      <c r="D79" s="93">
        <v>14</v>
      </c>
      <c r="E79" s="94">
        <f t="shared" si="5"/>
        <v>1</v>
      </c>
      <c r="F79" s="95">
        <f t="shared" si="4"/>
        <v>7.1428571428571425E-2</v>
      </c>
      <c r="G79" s="116"/>
      <c r="J79"/>
      <c r="K79"/>
      <c r="L79"/>
    </row>
    <row r="80" spans="1:12">
      <c r="A80" s="114">
        <v>228</v>
      </c>
      <c r="B80" s="80" t="s">
        <v>118</v>
      </c>
      <c r="C80" s="93">
        <v>81</v>
      </c>
      <c r="D80" s="93">
        <v>108</v>
      </c>
      <c r="E80" s="94">
        <f t="shared" si="5"/>
        <v>-27</v>
      </c>
      <c r="F80" s="95">
        <f t="shared" si="4"/>
        <v>-0.25</v>
      </c>
      <c r="G80" s="116"/>
      <c r="J80"/>
      <c r="K80"/>
      <c r="L80"/>
    </row>
    <row r="81" spans="1:12">
      <c r="A81" s="114">
        <v>229</v>
      </c>
      <c r="B81" s="80" t="s">
        <v>81</v>
      </c>
      <c r="C81" s="93">
        <v>351</v>
      </c>
      <c r="D81" s="93">
        <v>408</v>
      </c>
      <c r="E81" s="94">
        <f t="shared" si="5"/>
        <v>-57</v>
      </c>
      <c r="F81" s="95">
        <f t="shared" si="4"/>
        <v>-0.13970588235294118</v>
      </c>
      <c r="G81" s="116"/>
      <c r="J81"/>
      <c r="K81"/>
      <c r="L81"/>
    </row>
    <row r="82" spans="1:12">
      <c r="A82" s="114">
        <v>230</v>
      </c>
      <c r="B82" s="80" t="s">
        <v>163</v>
      </c>
      <c r="C82" s="93">
        <v>43</v>
      </c>
      <c r="D82" s="93">
        <v>26</v>
      </c>
      <c r="E82" s="94">
        <f t="shared" si="5"/>
        <v>17</v>
      </c>
      <c r="F82" s="95">
        <f t="shared" si="4"/>
        <v>0.65384615384615385</v>
      </c>
      <c r="G82" s="116"/>
      <c r="J82"/>
      <c r="K82"/>
      <c r="L82"/>
    </row>
    <row r="83" spans="1:12">
      <c r="A83" s="114">
        <v>231</v>
      </c>
      <c r="B83" s="80" t="s">
        <v>319</v>
      </c>
      <c r="C83" s="93">
        <v>5</v>
      </c>
      <c r="D83" s="93">
        <v>1</v>
      </c>
      <c r="E83" s="94">
        <f t="shared" si="5"/>
        <v>4</v>
      </c>
      <c r="F83" s="95">
        <f t="shared" si="4"/>
        <v>4</v>
      </c>
      <c r="G83" s="116"/>
      <c r="J83"/>
      <c r="K83"/>
      <c r="L83"/>
    </row>
    <row r="84" spans="1:12">
      <c r="A84" s="114">
        <v>232</v>
      </c>
      <c r="B84" s="80" t="s">
        <v>252</v>
      </c>
      <c r="C84" s="93">
        <v>196</v>
      </c>
      <c r="D84" s="93">
        <v>162</v>
      </c>
      <c r="E84" s="94">
        <f t="shared" si="5"/>
        <v>34</v>
      </c>
      <c r="F84" s="95">
        <f t="shared" si="4"/>
        <v>0.20987654320987653</v>
      </c>
      <c r="G84" s="116"/>
      <c r="J84"/>
      <c r="K84"/>
      <c r="L84"/>
    </row>
    <row r="85" spans="1:12">
      <c r="A85" s="114">
        <v>233</v>
      </c>
      <c r="B85" s="80" t="s">
        <v>253</v>
      </c>
      <c r="C85" s="93">
        <v>71</v>
      </c>
      <c r="D85" s="93">
        <v>130</v>
      </c>
      <c r="E85" s="94">
        <f t="shared" si="5"/>
        <v>-59</v>
      </c>
      <c r="F85" s="95">
        <f t="shared" si="4"/>
        <v>-0.45384615384615384</v>
      </c>
      <c r="G85" s="116"/>
      <c r="J85"/>
      <c r="K85"/>
      <c r="L85"/>
    </row>
    <row r="86" spans="1:12">
      <c r="A86" s="114">
        <v>234</v>
      </c>
      <c r="B86" s="80" t="s">
        <v>254</v>
      </c>
      <c r="C86" s="93">
        <v>101</v>
      </c>
      <c r="D86" s="93">
        <v>120</v>
      </c>
      <c r="E86" s="94">
        <f t="shared" si="5"/>
        <v>-19</v>
      </c>
      <c r="F86" s="95">
        <f t="shared" si="4"/>
        <v>-0.15833333333333333</v>
      </c>
      <c r="G86" s="116"/>
      <c r="J86"/>
      <c r="K86"/>
      <c r="L86"/>
    </row>
    <row r="87" spans="1:12">
      <c r="A87" s="114">
        <v>235</v>
      </c>
      <c r="B87" s="80" t="s">
        <v>123</v>
      </c>
      <c r="C87" s="93">
        <v>10</v>
      </c>
      <c r="D87" s="93">
        <v>30</v>
      </c>
      <c r="E87" s="94">
        <f t="shared" si="5"/>
        <v>-20</v>
      </c>
      <c r="F87" s="95">
        <f t="shared" si="4"/>
        <v>-0.66666666666666663</v>
      </c>
      <c r="G87" s="87"/>
      <c r="J87"/>
      <c r="K87"/>
      <c r="L87"/>
    </row>
    <row r="88" spans="1:12">
      <c r="A88" s="114">
        <v>236</v>
      </c>
      <c r="B88" s="80" t="s">
        <v>216</v>
      </c>
      <c r="C88" s="93">
        <v>161</v>
      </c>
      <c r="D88" s="93">
        <v>195</v>
      </c>
      <c r="E88" s="94">
        <f t="shared" si="5"/>
        <v>-34</v>
      </c>
      <c r="F88" s="95">
        <f t="shared" si="4"/>
        <v>-0.17435897435897435</v>
      </c>
      <c r="G88" s="116"/>
      <c r="J88"/>
      <c r="K88"/>
      <c r="L88"/>
    </row>
    <row r="89" spans="1:12">
      <c r="A89" s="114">
        <v>237</v>
      </c>
      <c r="B89" s="80" t="s">
        <v>342</v>
      </c>
      <c r="C89" s="93">
        <v>0</v>
      </c>
      <c r="D89" s="93">
        <v>1</v>
      </c>
      <c r="E89" s="94">
        <f t="shared" si="5"/>
        <v>-1</v>
      </c>
      <c r="F89" s="95">
        <f t="shared" si="4"/>
        <v>-1</v>
      </c>
      <c r="G89" s="116"/>
      <c r="J89"/>
      <c r="K89"/>
      <c r="L89"/>
    </row>
    <row r="90" spans="1:12">
      <c r="A90" s="114">
        <v>238</v>
      </c>
      <c r="B90" s="80" t="s">
        <v>343</v>
      </c>
      <c r="C90" s="93">
        <v>7</v>
      </c>
      <c r="D90" s="93">
        <v>2</v>
      </c>
      <c r="E90" s="94">
        <f t="shared" si="5"/>
        <v>5</v>
      </c>
      <c r="F90" s="95">
        <f t="shared" si="4"/>
        <v>2.5</v>
      </c>
      <c r="G90" s="116"/>
      <c r="J90"/>
      <c r="K90"/>
      <c r="L90"/>
    </row>
    <row r="91" spans="1:12">
      <c r="A91" s="114">
        <v>239</v>
      </c>
      <c r="B91" s="80" t="s">
        <v>82</v>
      </c>
      <c r="C91" s="93">
        <v>55</v>
      </c>
      <c r="D91" s="93">
        <v>62</v>
      </c>
      <c r="E91" s="94">
        <f t="shared" si="5"/>
        <v>-7</v>
      </c>
      <c r="F91" s="95">
        <f t="shared" si="4"/>
        <v>-0.11290322580645161</v>
      </c>
      <c r="G91" s="116"/>
      <c r="J91"/>
      <c r="K91"/>
      <c r="L91"/>
    </row>
    <row r="92" spans="1:12">
      <c r="A92" s="114">
        <v>240</v>
      </c>
      <c r="B92" s="80" t="s">
        <v>183</v>
      </c>
      <c r="C92" s="93">
        <v>31</v>
      </c>
      <c r="D92" s="93">
        <v>26</v>
      </c>
      <c r="E92" s="94">
        <f t="shared" si="5"/>
        <v>5</v>
      </c>
      <c r="F92" s="95">
        <f t="shared" si="4"/>
        <v>0.19230769230769232</v>
      </c>
      <c r="G92" s="116"/>
      <c r="J92"/>
      <c r="K92"/>
      <c r="L92"/>
    </row>
    <row r="93" spans="1:12">
      <c r="A93" s="114">
        <v>242</v>
      </c>
      <c r="B93" s="80" t="s">
        <v>96</v>
      </c>
      <c r="C93" s="93">
        <v>3</v>
      </c>
      <c r="D93" s="93">
        <v>17</v>
      </c>
      <c r="E93" s="94">
        <f t="shared" si="5"/>
        <v>-14</v>
      </c>
      <c r="F93" s="95">
        <f t="shared" si="4"/>
        <v>-0.82352941176470584</v>
      </c>
      <c r="G93" s="116"/>
      <c r="J93"/>
      <c r="K93"/>
      <c r="L93"/>
    </row>
    <row r="94" spans="1:12">
      <c r="A94" s="114">
        <v>243</v>
      </c>
      <c r="B94" s="80" t="s">
        <v>61</v>
      </c>
      <c r="C94" s="93">
        <v>132</v>
      </c>
      <c r="D94" s="93">
        <v>224</v>
      </c>
      <c r="E94" s="94">
        <f t="shared" si="5"/>
        <v>-92</v>
      </c>
      <c r="F94" s="95">
        <f t="shared" si="4"/>
        <v>-0.4107142857142857</v>
      </c>
      <c r="G94" s="116"/>
      <c r="J94"/>
      <c r="K94"/>
      <c r="L94"/>
    </row>
    <row r="95" spans="1:12">
      <c r="A95" s="114">
        <v>244</v>
      </c>
      <c r="B95" s="80" t="s">
        <v>26</v>
      </c>
      <c r="C95" s="93">
        <v>1284</v>
      </c>
      <c r="D95" s="93">
        <v>1501</v>
      </c>
      <c r="E95" s="94">
        <f t="shared" si="5"/>
        <v>-217</v>
      </c>
      <c r="F95" s="95">
        <f t="shared" si="4"/>
        <v>-0.14457028647568287</v>
      </c>
      <c r="G95" s="116"/>
      <c r="J95"/>
      <c r="K95"/>
      <c r="L95"/>
    </row>
    <row r="96" spans="1:12">
      <c r="A96" s="114">
        <v>245</v>
      </c>
      <c r="B96" s="80" t="s">
        <v>209</v>
      </c>
      <c r="C96" s="93">
        <v>49</v>
      </c>
      <c r="D96" s="93">
        <v>71</v>
      </c>
      <c r="E96" s="94">
        <f t="shared" si="5"/>
        <v>-22</v>
      </c>
      <c r="F96" s="95">
        <f t="shared" si="4"/>
        <v>-0.30985915492957744</v>
      </c>
      <c r="G96" s="116"/>
      <c r="J96"/>
      <c r="K96"/>
      <c r="L96"/>
    </row>
    <row r="97" spans="1:12">
      <c r="A97" s="114">
        <v>246</v>
      </c>
      <c r="B97" s="80" t="s">
        <v>86</v>
      </c>
      <c r="C97" s="93">
        <v>86</v>
      </c>
      <c r="D97" s="93">
        <v>139</v>
      </c>
      <c r="E97" s="94">
        <f t="shared" si="5"/>
        <v>-53</v>
      </c>
      <c r="F97" s="95">
        <f t="shared" si="4"/>
        <v>-0.38129496402877699</v>
      </c>
      <c r="G97" s="116"/>
      <c r="J97"/>
      <c r="K97"/>
      <c r="L97"/>
    </row>
    <row r="98" spans="1:12">
      <c r="A98" s="114">
        <v>247</v>
      </c>
      <c r="B98" s="80" t="s">
        <v>202</v>
      </c>
      <c r="C98" s="93">
        <v>107</v>
      </c>
      <c r="D98" s="93">
        <v>141</v>
      </c>
      <c r="E98" s="94">
        <f t="shared" si="5"/>
        <v>-34</v>
      </c>
      <c r="F98" s="95">
        <f t="shared" si="4"/>
        <v>-0.24113475177304963</v>
      </c>
      <c r="G98" s="116"/>
      <c r="J98"/>
      <c r="K98"/>
      <c r="L98"/>
    </row>
    <row r="99" spans="1:12">
      <c r="A99" s="114">
        <v>248</v>
      </c>
      <c r="B99" s="80" t="s">
        <v>302</v>
      </c>
      <c r="C99" s="93">
        <v>13</v>
      </c>
      <c r="D99" s="93">
        <v>6</v>
      </c>
      <c r="E99" s="94">
        <f t="shared" si="5"/>
        <v>7</v>
      </c>
      <c r="F99" s="95">
        <f t="shared" si="4"/>
        <v>1.1666666666666667</v>
      </c>
      <c r="G99" s="116"/>
      <c r="J99"/>
      <c r="K99"/>
      <c r="L99"/>
    </row>
    <row r="100" spans="1:12">
      <c r="A100" s="114">
        <v>249</v>
      </c>
      <c r="B100" s="80" t="s">
        <v>159</v>
      </c>
      <c r="C100" s="93">
        <v>42</v>
      </c>
      <c r="D100" s="93">
        <v>13</v>
      </c>
      <c r="E100" s="94">
        <f t="shared" si="5"/>
        <v>29</v>
      </c>
      <c r="F100" s="95">
        <f t="shared" si="4"/>
        <v>2.2307692307692308</v>
      </c>
      <c r="G100" s="116"/>
      <c r="J100"/>
      <c r="K100"/>
      <c r="L100"/>
    </row>
    <row r="101" spans="1:12">
      <c r="A101" s="114">
        <v>250</v>
      </c>
      <c r="B101" s="80" t="s">
        <v>203</v>
      </c>
      <c r="C101" s="93">
        <v>20</v>
      </c>
      <c r="D101" s="93">
        <v>25</v>
      </c>
      <c r="E101" s="94">
        <f t="shared" si="5"/>
        <v>-5</v>
      </c>
      <c r="F101" s="95">
        <f t="shared" si="4"/>
        <v>-0.2</v>
      </c>
      <c r="G101" s="116"/>
      <c r="J101"/>
      <c r="K101"/>
      <c r="L101"/>
    </row>
    <row r="102" spans="1:12">
      <c r="A102" s="114">
        <v>251</v>
      </c>
      <c r="B102" s="80" t="s">
        <v>275</v>
      </c>
      <c r="C102" s="93">
        <v>3</v>
      </c>
      <c r="D102" s="93">
        <v>3</v>
      </c>
      <c r="E102" s="94">
        <f t="shared" si="5"/>
        <v>0</v>
      </c>
      <c r="F102" s="95">
        <f t="shared" si="4"/>
        <v>0</v>
      </c>
      <c r="G102" s="87"/>
      <c r="J102"/>
      <c r="K102"/>
      <c r="L102"/>
    </row>
    <row r="103" spans="1:12">
      <c r="A103" s="114">
        <v>253</v>
      </c>
      <c r="B103" s="80" t="s">
        <v>303</v>
      </c>
      <c r="C103" s="93">
        <v>7</v>
      </c>
      <c r="D103" s="93">
        <v>0</v>
      </c>
      <c r="E103" s="94">
        <f t="shared" si="5"/>
        <v>7</v>
      </c>
      <c r="G103" s="116"/>
      <c r="J103"/>
      <c r="K103"/>
      <c r="L103"/>
    </row>
    <row r="104" spans="1:12">
      <c r="A104" s="114">
        <v>254</v>
      </c>
      <c r="B104" s="80" t="s">
        <v>344</v>
      </c>
      <c r="C104" s="93">
        <v>0</v>
      </c>
      <c r="D104" s="93">
        <v>2</v>
      </c>
      <c r="E104" s="94">
        <f t="shared" si="5"/>
        <v>-2</v>
      </c>
      <c r="F104" s="95">
        <f>E104/D104</f>
        <v>-1</v>
      </c>
      <c r="G104" s="116"/>
      <c r="J104"/>
      <c r="K104"/>
      <c r="L104"/>
    </row>
    <row r="105" spans="1:12">
      <c r="A105" s="114">
        <v>255</v>
      </c>
      <c r="B105" s="80" t="s">
        <v>146</v>
      </c>
      <c r="C105" s="93">
        <v>252</v>
      </c>
      <c r="D105" s="93">
        <v>216</v>
      </c>
      <c r="E105" s="94">
        <f t="shared" si="5"/>
        <v>36</v>
      </c>
      <c r="F105" s="95">
        <f>E105/D105</f>
        <v>0.16666666666666666</v>
      </c>
      <c r="G105" s="116"/>
      <c r="J105"/>
      <c r="K105"/>
      <c r="L105"/>
    </row>
    <row r="106" spans="1:12">
      <c r="A106" s="114">
        <v>257</v>
      </c>
      <c r="B106" s="80" t="s">
        <v>304</v>
      </c>
      <c r="C106" s="93">
        <v>64</v>
      </c>
      <c r="D106" s="93">
        <v>51</v>
      </c>
      <c r="E106" s="94">
        <f t="shared" si="5"/>
        <v>13</v>
      </c>
      <c r="F106" s="95">
        <f>E106/D106</f>
        <v>0.25490196078431371</v>
      </c>
      <c r="G106" s="116"/>
      <c r="J106"/>
      <c r="K106"/>
      <c r="L106"/>
    </row>
    <row r="107" spans="1:12">
      <c r="A107" s="114">
        <v>258</v>
      </c>
      <c r="B107" s="80" t="s">
        <v>358</v>
      </c>
      <c r="C107" s="93">
        <v>2</v>
      </c>
      <c r="D107" s="93">
        <v>0</v>
      </c>
      <c r="E107" s="94">
        <f t="shared" si="5"/>
        <v>2</v>
      </c>
      <c r="F107" s="95"/>
      <c r="G107" s="116"/>
      <c r="J107"/>
      <c r="K107"/>
      <c r="L107"/>
    </row>
    <row r="108" spans="1:12">
      <c r="A108" s="114">
        <v>259</v>
      </c>
      <c r="B108" s="80" t="s">
        <v>345</v>
      </c>
      <c r="C108" s="93">
        <v>0</v>
      </c>
      <c r="D108" s="93">
        <v>1</v>
      </c>
      <c r="E108" s="94">
        <f t="shared" si="5"/>
        <v>-1</v>
      </c>
      <c r="F108" s="95">
        <f t="shared" ref="F108:F139" si="6">E108/D108</f>
        <v>-1</v>
      </c>
      <c r="G108" s="116"/>
      <c r="J108"/>
      <c r="K108"/>
      <c r="L108"/>
    </row>
    <row r="109" spans="1:12">
      <c r="A109" s="114">
        <v>301</v>
      </c>
      <c r="B109" s="80" t="s">
        <v>229</v>
      </c>
      <c r="C109" s="93">
        <v>67</v>
      </c>
      <c r="D109" s="93">
        <v>62</v>
      </c>
      <c r="E109" s="94">
        <f t="shared" si="5"/>
        <v>5</v>
      </c>
      <c r="F109" s="95">
        <f t="shared" si="6"/>
        <v>8.0645161290322578E-2</v>
      </c>
      <c r="G109" s="116"/>
      <c r="J109"/>
      <c r="K109"/>
      <c r="L109"/>
    </row>
    <row r="110" spans="1:12">
      <c r="A110" s="114">
        <v>302</v>
      </c>
      <c r="B110" s="80" t="s">
        <v>188</v>
      </c>
      <c r="C110" s="93">
        <v>498</v>
      </c>
      <c r="D110" s="93">
        <v>461</v>
      </c>
      <c r="E110" s="94">
        <f t="shared" si="5"/>
        <v>37</v>
      </c>
      <c r="F110" s="95">
        <f t="shared" si="6"/>
        <v>8.0260303687635579E-2</v>
      </c>
      <c r="G110" s="116"/>
      <c r="J110"/>
      <c r="K110"/>
      <c r="L110"/>
    </row>
    <row r="111" spans="1:12">
      <c r="A111" s="114">
        <v>303</v>
      </c>
      <c r="B111" s="80" t="s">
        <v>222</v>
      </c>
      <c r="C111" s="93">
        <v>167</v>
      </c>
      <c r="D111" s="93">
        <v>182</v>
      </c>
      <c r="E111" s="94">
        <f t="shared" si="5"/>
        <v>-15</v>
      </c>
      <c r="F111" s="95">
        <f t="shared" si="6"/>
        <v>-8.2417582417582416E-2</v>
      </c>
      <c r="G111" s="116"/>
      <c r="J111"/>
      <c r="K111"/>
      <c r="L111"/>
    </row>
    <row r="112" spans="1:12">
      <c r="A112" s="114">
        <v>304</v>
      </c>
      <c r="B112" s="80" t="s">
        <v>119</v>
      </c>
      <c r="C112" s="93">
        <v>67</v>
      </c>
      <c r="D112" s="93">
        <v>90</v>
      </c>
      <c r="E112" s="94">
        <f t="shared" si="5"/>
        <v>-23</v>
      </c>
      <c r="F112" s="95">
        <f t="shared" si="6"/>
        <v>-0.25555555555555554</v>
      </c>
      <c r="G112" s="116"/>
      <c r="J112"/>
      <c r="K112"/>
      <c r="L112"/>
    </row>
    <row r="113" spans="1:12">
      <c r="A113" s="114">
        <v>305</v>
      </c>
      <c r="B113" s="80" t="s">
        <v>184</v>
      </c>
      <c r="C113" s="93">
        <v>552</v>
      </c>
      <c r="D113" s="93">
        <v>675</v>
      </c>
      <c r="E113" s="94">
        <f t="shared" si="5"/>
        <v>-123</v>
      </c>
      <c r="F113" s="95">
        <f t="shared" si="6"/>
        <v>-0.18222222222222223</v>
      </c>
      <c r="G113" s="116"/>
      <c r="J113"/>
      <c r="K113"/>
      <c r="L113"/>
    </row>
    <row r="114" spans="1:12">
      <c r="A114" s="114">
        <v>306</v>
      </c>
      <c r="B114" s="80" t="s">
        <v>84</v>
      </c>
      <c r="C114" s="93">
        <v>111</v>
      </c>
      <c r="D114" s="93">
        <v>101</v>
      </c>
      <c r="E114" s="94">
        <f t="shared" si="5"/>
        <v>10</v>
      </c>
      <c r="F114" s="95">
        <f t="shared" si="6"/>
        <v>9.9009900990099015E-2</v>
      </c>
      <c r="G114" s="116"/>
      <c r="J114"/>
      <c r="K114"/>
      <c r="L114"/>
    </row>
    <row r="115" spans="1:12">
      <c r="A115" s="114">
        <v>307</v>
      </c>
      <c r="B115" s="80" t="s">
        <v>174</v>
      </c>
      <c r="C115" s="93">
        <v>362</v>
      </c>
      <c r="D115" s="93">
        <v>415</v>
      </c>
      <c r="E115" s="94">
        <f t="shared" si="5"/>
        <v>-53</v>
      </c>
      <c r="F115" s="95">
        <f t="shared" si="6"/>
        <v>-0.12771084337349398</v>
      </c>
      <c r="G115" s="116"/>
      <c r="J115"/>
      <c r="K115"/>
      <c r="L115"/>
    </row>
    <row r="116" spans="1:12">
      <c r="A116" s="114">
        <v>308</v>
      </c>
      <c r="B116" s="80" t="s">
        <v>189</v>
      </c>
      <c r="C116" s="93">
        <v>13</v>
      </c>
      <c r="D116" s="93">
        <v>16</v>
      </c>
      <c r="E116" s="94">
        <f t="shared" si="5"/>
        <v>-3</v>
      </c>
      <c r="F116" s="95">
        <f t="shared" si="6"/>
        <v>-0.1875</v>
      </c>
      <c r="G116" s="116"/>
      <c r="J116"/>
      <c r="K116"/>
      <c r="L116"/>
    </row>
    <row r="117" spans="1:12">
      <c r="A117" s="114">
        <v>309</v>
      </c>
      <c r="B117" s="80" t="s">
        <v>178</v>
      </c>
      <c r="C117" s="93">
        <v>29</v>
      </c>
      <c r="D117" s="93">
        <v>35</v>
      </c>
      <c r="E117" s="94">
        <f t="shared" si="5"/>
        <v>-6</v>
      </c>
      <c r="F117" s="95">
        <f t="shared" si="6"/>
        <v>-0.17142857142857143</v>
      </c>
      <c r="G117" s="116"/>
      <c r="J117"/>
      <c r="K117"/>
      <c r="L117"/>
    </row>
    <row r="118" spans="1:12">
      <c r="A118" s="114">
        <v>310</v>
      </c>
      <c r="B118" s="80" t="s">
        <v>155</v>
      </c>
      <c r="C118" s="93">
        <v>10</v>
      </c>
      <c r="D118" s="93">
        <v>32</v>
      </c>
      <c r="E118" s="94">
        <f t="shared" si="5"/>
        <v>-22</v>
      </c>
      <c r="F118" s="95">
        <f t="shared" si="6"/>
        <v>-0.6875</v>
      </c>
      <c r="G118" s="116"/>
      <c r="J118"/>
      <c r="K118"/>
      <c r="L118"/>
    </row>
    <row r="119" spans="1:12">
      <c r="A119" s="114">
        <v>311</v>
      </c>
      <c r="B119" s="80" t="s">
        <v>243</v>
      </c>
      <c r="C119" s="93">
        <v>165</v>
      </c>
      <c r="D119" s="93">
        <v>183</v>
      </c>
      <c r="E119" s="94">
        <f t="shared" si="5"/>
        <v>-18</v>
      </c>
      <c r="F119" s="95">
        <f t="shared" si="6"/>
        <v>-9.8360655737704916E-2</v>
      </c>
      <c r="G119" s="116"/>
      <c r="J119"/>
      <c r="K119"/>
      <c r="L119"/>
    </row>
    <row r="120" spans="1:12">
      <c r="A120" s="114">
        <v>312</v>
      </c>
      <c r="B120" s="80" t="s">
        <v>244</v>
      </c>
      <c r="C120" s="93">
        <v>75</v>
      </c>
      <c r="D120" s="93">
        <v>89</v>
      </c>
      <c r="E120" s="94">
        <f t="shared" si="5"/>
        <v>-14</v>
      </c>
      <c r="F120" s="95">
        <f t="shared" si="6"/>
        <v>-0.15730337078651685</v>
      </c>
      <c r="G120" s="116"/>
      <c r="J120"/>
      <c r="K120"/>
      <c r="L120"/>
    </row>
    <row r="121" spans="1:12">
      <c r="A121" s="114">
        <v>313</v>
      </c>
      <c r="B121" s="80" t="s">
        <v>124</v>
      </c>
      <c r="C121" s="93">
        <v>23</v>
      </c>
      <c r="D121" s="93">
        <v>8</v>
      </c>
      <c r="E121" s="94">
        <f t="shared" si="5"/>
        <v>15</v>
      </c>
      <c r="F121" s="95">
        <f t="shared" si="6"/>
        <v>1.875</v>
      </c>
      <c r="G121" s="116"/>
      <c r="J121"/>
      <c r="K121"/>
      <c r="L121"/>
    </row>
    <row r="122" spans="1:12">
      <c r="A122" s="114">
        <v>314</v>
      </c>
      <c r="B122" s="80" t="s">
        <v>185</v>
      </c>
      <c r="C122" s="93">
        <v>75</v>
      </c>
      <c r="D122" s="93">
        <v>44</v>
      </c>
      <c r="E122" s="94">
        <f t="shared" si="5"/>
        <v>31</v>
      </c>
      <c r="F122" s="95">
        <f t="shared" si="6"/>
        <v>0.70454545454545459</v>
      </c>
      <c r="G122" s="87"/>
      <c r="J122"/>
      <c r="K122"/>
      <c r="L122"/>
    </row>
    <row r="123" spans="1:12">
      <c r="A123" s="114">
        <v>315</v>
      </c>
      <c r="B123" s="80" t="s">
        <v>100</v>
      </c>
      <c r="C123" s="93">
        <v>21</v>
      </c>
      <c r="D123" s="93">
        <v>56</v>
      </c>
      <c r="E123" s="94">
        <f t="shared" si="5"/>
        <v>-35</v>
      </c>
      <c r="F123" s="95">
        <f t="shared" si="6"/>
        <v>-0.625</v>
      </c>
      <c r="G123" s="116"/>
      <c r="J123"/>
      <c r="K123"/>
      <c r="L123"/>
    </row>
    <row r="124" spans="1:12">
      <c r="A124" s="114">
        <v>316</v>
      </c>
      <c r="B124" s="80" t="s">
        <v>128</v>
      </c>
      <c r="C124" s="93">
        <v>22</v>
      </c>
      <c r="D124" s="93">
        <v>22</v>
      </c>
      <c r="E124" s="94">
        <f t="shared" si="5"/>
        <v>0</v>
      </c>
      <c r="F124" s="95">
        <f t="shared" si="6"/>
        <v>0</v>
      </c>
      <c r="G124" s="116"/>
      <c r="J124"/>
      <c r="K124"/>
      <c r="L124"/>
    </row>
    <row r="125" spans="1:12">
      <c r="A125" s="114">
        <v>317</v>
      </c>
      <c r="B125" s="80" t="s">
        <v>139</v>
      </c>
      <c r="C125" s="93">
        <v>14</v>
      </c>
      <c r="D125" s="93">
        <v>15</v>
      </c>
      <c r="E125" s="94">
        <f t="shared" si="5"/>
        <v>-1</v>
      </c>
      <c r="F125" s="95">
        <f t="shared" si="6"/>
        <v>-6.6666666666666666E-2</v>
      </c>
      <c r="G125" s="116"/>
      <c r="J125"/>
      <c r="K125"/>
      <c r="L125"/>
    </row>
    <row r="126" spans="1:12">
      <c r="A126" s="114">
        <v>318</v>
      </c>
      <c r="B126" s="80" t="s">
        <v>269</v>
      </c>
      <c r="C126" s="93">
        <v>50</v>
      </c>
      <c r="D126" s="93">
        <v>39</v>
      </c>
      <c r="E126" s="94">
        <f t="shared" si="5"/>
        <v>11</v>
      </c>
      <c r="F126" s="95">
        <f t="shared" si="6"/>
        <v>0.28205128205128205</v>
      </c>
      <c r="G126" s="116"/>
      <c r="J126"/>
      <c r="K126"/>
      <c r="L126"/>
    </row>
    <row r="127" spans="1:12">
      <c r="A127" s="114">
        <v>320</v>
      </c>
      <c r="B127" s="80" t="s">
        <v>226</v>
      </c>
      <c r="C127" s="93">
        <v>114</v>
      </c>
      <c r="D127" s="93">
        <v>151</v>
      </c>
      <c r="E127" s="94">
        <f t="shared" si="5"/>
        <v>-37</v>
      </c>
      <c r="F127" s="95">
        <f t="shared" si="6"/>
        <v>-0.24503311258278146</v>
      </c>
      <c r="G127" s="116"/>
      <c r="J127"/>
      <c r="K127"/>
      <c r="L127"/>
    </row>
    <row r="128" spans="1:12">
      <c r="A128" s="114">
        <v>321</v>
      </c>
      <c r="B128" s="80" t="s">
        <v>204</v>
      </c>
      <c r="C128" s="93">
        <v>85</v>
      </c>
      <c r="D128" s="93">
        <v>99</v>
      </c>
      <c r="E128" s="94">
        <f t="shared" si="5"/>
        <v>-14</v>
      </c>
      <c r="F128" s="95">
        <f t="shared" si="6"/>
        <v>-0.14141414141414141</v>
      </c>
      <c r="G128" s="116"/>
      <c r="J128"/>
      <c r="K128"/>
      <c r="L128"/>
    </row>
    <row r="129" spans="1:12">
      <c r="A129" s="114">
        <v>322</v>
      </c>
      <c r="B129" s="80" t="s">
        <v>255</v>
      </c>
      <c r="C129" s="93">
        <v>204</v>
      </c>
      <c r="D129" s="93">
        <v>254</v>
      </c>
      <c r="E129" s="94">
        <f t="shared" ref="E129:E192" si="7">C129-D129</f>
        <v>-50</v>
      </c>
      <c r="F129" s="95">
        <f t="shared" si="6"/>
        <v>-0.19685039370078741</v>
      </c>
      <c r="G129" s="116"/>
      <c r="J129"/>
      <c r="K129"/>
      <c r="L129"/>
    </row>
    <row r="130" spans="1:12">
      <c r="A130" s="114">
        <v>323</v>
      </c>
      <c r="B130" s="80" t="s">
        <v>147</v>
      </c>
      <c r="C130" s="93">
        <v>15</v>
      </c>
      <c r="D130" s="93">
        <v>9</v>
      </c>
      <c r="E130" s="94">
        <f t="shared" si="7"/>
        <v>6</v>
      </c>
      <c r="F130" s="95">
        <f t="shared" si="6"/>
        <v>0.66666666666666663</v>
      </c>
      <c r="G130" s="116"/>
      <c r="J130"/>
      <c r="K130"/>
      <c r="L130"/>
    </row>
    <row r="131" spans="1:12">
      <c r="A131" s="114">
        <v>324</v>
      </c>
      <c r="B131" s="80" t="s">
        <v>74</v>
      </c>
      <c r="C131" s="93">
        <v>20</v>
      </c>
      <c r="D131" s="93">
        <v>27</v>
      </c>
      <c r="E131" s="94">
        <f t="shared" si="7"/>
        <v>-7</v>
      </c>
      <c r="F131" s="95">
        <f t="shared" si="6"/>
        <v>-0.25925925925925924</v>
      </c>
      <c r="G131" s="116"/>
      <c r="J131"/>
      <c r="K131"/>
      <c r="L131"/>
    </row>
    <row r="132" spans="1:12">
      <c r="A132" s="114">
        <v>325</v>
      </c>
      <c r="B132" s="80" t="s">
        <v>64</v>
      </c>
      <c r="C132" s="93">
        <v>48</v>
      </c>
      <c r="D132" s="93">
        <v>59</v>
      </c>
      <c r="E132" s="94">
        <f t="shared" si="7"/>
        <v>-11</v>
      </c>
      <c r="F132" s="95">
        <f t="shared" si="6"/>
        <v>-0.1864406779661017</v>
      </c>
      <c r="G132" s="116"/>
      <c r="J132"/>
      <c r="K132"/>
      <c r="L132"/>
    </row>
    <row r="133" spans="1:12">
      <c r="A133" s="114">
        <v>326</v>
      </c>
      <c r="B133" s="80" t="s">
        <v>140</v>
      </c>
      <c r="C133" s="93">
        <v>14</v>
      </c>
      <c r="D133" s="93">
        <v>3</v>
      </c>
      <c r="E133" s="94">
        <f t="shared" si="7"/>
        <v>11</v>
      </c>
      <c r="F133" s="95">
        <f t="shared" si="6"/>
        <v>3.6666666666666665</v>
      </c>
      <c r="G133" s="116"/>
      <c r="J133"/>
      <c r="K133"/>
      <c r="L133"/>
    </row>
    <row r="134" spans="1:12">
      <c r="A134" s="114">
        <v>327</v>
      </c>
      <c r="B134" s="80" t="s">
        <v>34</v>
      </c>
      <c r="C134" s="93">
        <v>390</v>
      </c>
      <c r="D134" s="93">
        <v>492</v>
      </c>
      <c r="E134" s="94">
        <f t="shared" si="7"/>
        <v>-102</v>
      </c>
      <c r="F134" s="95">
        <f t="shared" si="6"/>
        <v>-0.2073170731707317</v>
      </c>
      <c r="G134" s="116"/>
      <c r="J134"/>
      <c r="K134"/>
      <c r="L134"/>
    </row>
    <row r="135" spans="1:12">
      <c r="A135" s="114">
        <v>328</v>
      </c>
      <c r="B135" s="80" t="s">
        <v>164</v>
      </c>
      <c r="C135" s="93">
        <v>765</v>
      </c>
      <c r="D135" s="93">
        <v>622</v>
      </c>
      <c r="E135" s="94">
        <f t="shared" si="7"/>
        <v>143</v>
      </c>
      <c r="F135" s="95">
        <f t="shared" si="6"/>
        <v>0.22990353697749197</v>
      </c>
      <c r="G135" s="116"/>
      <c r="J135"/>
      <c r="K135"/>
      <c r="L135"/>
    </row>
    <row r="136" spans="1:12">
      <c r="A136" s="114">
        <v>329</v>
      </c>
      <c r="B136" s="80" t="s">
        <v>60</v>
      </c>
      <c r="C136" s="93">
        <v>300</v>
      </c>
      <c r="D136" s="93">
        <v>227</v>
      </c>
      <c r="E136" s="94">
        <f t="shared" si="7"/>
        <v>73</v>
      </c>
      <c r="F136" s="95">
        <f t="shared" si="6"/>
        <v>0.32158590308370044</v>
      </c>
      <c r="G136" s="116"/>
      <c r="J136"/>
      <c r="K136"/>
      <c r="L136"/>
    </row>
    <row r="137" spans="1:12">
      <c r="A137" s="114">
        <v>330</v>
      </c>
      <c r="B137" s="80" t="s">
        <v>103</v>
      </c>
      <c r="C137" s="93">
        <v>45</v>
      </c>
      <c r="D137" s="93">
        <v>19</v>
      </c>
      <c r="E137" s="94">
        <f t="shared" si="7"/>
        <v>26</v>
      </c>
      <c r="F137" s="95">
        <f t="shared" si="6"/>
        <v>1.368421052631579</v>
      </c>
      <c r="G137" s="116"/>
      <c r="J137"/>
      <c r="K137"/>
      <c r="L137"/>
    </row>
    <row r="138" spans="1:12">
      <c r="A138" s="114">
        <v>331</v>
      </c>
      <c r="B138" s="80" t="s">
        <v>172</v>
      </c>
      <c r="C138" s="93">
        <v>351</v>
      </c>
      <c r="D138" s="93">
        <v>380</v>
      </c>
      <c r="E138" s="94">
        <f t="shared" si="7"/>
        <v>-29</v>
      </c>
      <c r="F138" s="95">
        <f t="shared" si="6"/>
        <v>-7.6315789473684212E-2</v>
      </c>
      <c r="G138" s="116"/>
      <c r="J138"/>
      <c r="K138"/>
      <c r="L138"/>
    </row>
    <row r="139" spans="1:12">
      <c r="A139" s="114">
        <v>332</v>
      </c>
      <c r="B139" s="80" t="s">
        <v>235</v>
      </c>
      <c r="C139" s="93">
        <v>460</v>
      </c>
      <c r="D139" s="93">
        <v>535</v>
      </c>
      <c r="E139" s="94">
        <f t="shared" si="7"/>
        <v>-75</v>
      </c>
      <c r="F139" s="95">
        <f t="shared" si="6"/>
        <v>-0.14018691588785046</v>
      </c>
      <c r="G139" s="116"/>
      <c r="J139"/>
      <c r="K139"/>
      <c r="L139"/>
    </row>
    <row r="140" spans="1:12">
      <c r="A140" s="114">
        <v>333</v>
      </c>
      <c r="B140" s="80" t="s">
        <v>305</v>
      </c>
      <c r="C140" s="93">
        <v>23</v>
      </c>
      <c r="D140" s="93">
        <v>9</v>
      </c>
      <c r="E140" s="94">
        <f t="shared" si="7"/>
        <v>14</v>
      </c>
      <c r="F140" s="95">
        <f t="shared" ref="F140:F171" si="8">E140/D140</f>
        <v>1.5555555555555556</v>
      </c>
      <c r="G140" s="116"/>
      <c r="J140"/>
      <c r="K140"/>
      <c r="L140"/>
    </row>
    <row r="141" spans="1:12">
      <c r="A141" s="114">
        <v>340</v>
      </c>
      <c r="B141" s="80" t="s">
        <v>256</v>
      </c>
      <c r="C141" s="93">
        <v>1007</v>
      </c>
      <c r="D141" s="93">
        <v>1080</v>
      </c>
      <c r="E141" s="94">
        <f t="shared" si="7"/>
        <v>-73</v>
      </c>
      <c r="F141" s="95">
        <f t="shared" si="8"/>
        <v>-6.7592592592592593E-2</v>
      </c>
      <c r="G141" s="116"/>
      <c r="J141"/>
      <c r="K141"/>
      <c r="L141"/>
    </row>
    <row r="142" spans="1:12">
      <c r="A142" s="114">
        <v>402</v>
      </c>
      <c r="B142" s="80" t="s">
        <v>77</v>
      </c>
      <c r="C142" s="93">
        <v>66</v>
      </c>
      <c r="D142" s="93">
        <v>52</v>
      </c>
      <c r="E142" s="94">
        <f t="shared" si="7"/>
        <v>14</v>
      </c>
      <c r="F142" s="95">
        <f t="shared" si="8"/>
        <v>0.26923076923076922</v>
      </c>
      <c r="G142" s="116"/>
      <c r="J142"/>
      <c r="K142"/>
      <c r="L142"/>
    </row>
    <row r="143" spans="1:12">
      <c r="A143" s="114">
        <v>403</v>
      </c>
      <c r="B143" s="80" t="s">
        <v>91</v>
      </c>
      <c r="C143" s="93">
        <v>223</v>
      </c>
      <c r="D143" s="93">
        <v>204</v>
      </c>
      <c r="E143" s="94">
        <f t="shared" si="7"/>
        <v>19</v>
      </c>
      <c r="F143" s="95">
        <f t="shared" si="8"/>
        <v>9.3137254901960786E-2</v>
      </c>
      <c r="G143" s="87"/>
      <c r="J143"/>
      <c r="K143"/>
      <c r="L143"/>
    </row>
    <row r="144" spans="1:12">
      <c r="A144" s="114">
        <v>404</v>
      </c>
      <c r="B144" s="80" t="s">
        <v>190</v>
      </c>
      <c r="C144" s="93">
        <v>74</v>
      </c>
      <c r="D144" s="93">
        <v>67</v>
      </c>
      <c r="E144" s="94">
        <f t="shared" si="7"/>
        <v>7</v>
      </c>
      <c r="F144" s="95">
        <f t="shared" si="8"/>
        <v>0.1044776119402985</v>
      </c>
      <c r="G144" s="116"/>
      <c r="J144"/>
      <c r="K144"/>
      <c r="L144"/>
    </row>
    <row r="145" spans="1:12">
      <c r="A145" s="114">
        <v>405</v>
      </c>
      <c r="B145" s="80" t="s">
        <v>120</v>
      </c>
      <c r="C145" s="93">
        <v>5</v>
      </c>
      <c r="D145" s="93">
        <v>16</v>
      </c>
      <c r="E145" s="94">
        <f t="shared" si="7"/>
        <v>-11</v>
      </c>
      <c r="F145" s="95">
        <f t="shared" si="8"/>
        <v>-0.6875</v>
      </c>
      <c r="G145" s="116"/>
      <c r="J145"/>
      <c r="K145"/>
      <c r="L145"/>
    </row>
    <row r="146" spans="1:12">
      <c r="A146" s="114">
        <v>406</v>
      </c>
      <c r="B146" s="80" t="s">
        <v>148</v>
      </c>
      <c r="C146" s="93">
        <v>22</v>
      </c>
      <c r="D146" s="93">
        <v>30</v>
      </c>
      <c r="E146" s="94">
        <f t="shared" si="7"/>
        <v>-8</v>
      </c>
      <c r="F146" s="95">
        <f t="shared" si="8"/>
        <v>-0.26666666666666666</v>
      </c>
      <c r="G146" s="116"/>
      <c r="J146"/>
      <c r="K146"/>
      <c r="L146"/>
    </row>
    <row r="147" spans="1:12">
      <c r="A147" s="114">
        <v>407</v>
      </c>
      <c r="B147" s="80" t="s">
        <v>156</v>
      </c>
      <c r="C147" s="93">
        <v>4</v>
      </c>
      <c r="D147" s="93">
        <v>9</v>
      </c>
      <c r="E147" s="94">
        <f t="shared" si="7"/>
        <v>-5</v>
      </c>
      <c r="F147" s="95">
        <f t="shared" si="8"/>
        <v>-0.55555555555555558</v>
      </c>
      <c r="G147" s="116"/>
      <c r="J147"/>
      <c r="K147"/>
      <c r="L147"/>
    </row>
    <row r="148" spans="1:12">
      <c r="A148" s="114">
        <v>408</v>
      </c>
      <c r="B148" s="80" t="s">
        <v>239</v>
      </c>
      <c r="C148" s="93">
        <v>274</v>
      </c>
      <c r="D148" s="93">
        <v>342</v>
      </c>
      <c r="E148" s="94">
        <f t="shared" si="7"/>
        <v>-68</v>
      </c>
      <c r="F148" s="95">
        <f t="shared" si="8"/>
        <v>-0.19883040935672514</v>
      </c>
      <c r="G148" s="116"/>
      <c r="J148"/>
      <c r="K148"/>
      <c r="L148"/>
    </row>
    <row r="149" spans="1:12">
      <c r="A149" s="114">
        <v>409</v>
      </c>
      <c r="B149" s="80" t="s">
        <v>52</v>
      </c>
      <c r="C149" s="93">
        <v>116</v>
      </c>
      <c r="D149" s="93">
        <v>128</v>
      </c>
      <c r="E149" s="94">
        <f t="shared" si="7"/>
        <v>-12</v>
      </c>
      <c r="F149" s="95">
        <f t="shared" si="8"/>
        <v>-9.375E-2</v>
      </c>
      <c r="G149" s="116"/>
      <c r="J149"/>
      <c r="K149"/>
      <c r="L149"/>
    </row>
    <row r="150" spans="1:12">
      <c r="A150" s="114">
        <v>410</v>
      </c>
      <c r="B150" s="80" t="s">
        <v>24</v>
      </c>
      <c r="C150" s="93">
        <v>852</v>
      </c>
      <c r="D150" s="93">
        <v>832</v>
      </c>
      <c r="E150" s="94">
        <f t="shared" si="7"/>
        <v>20</v>
      </c>
      <c r="F150" s="95">
        <f t="shared" si="8"/>
        <v>2.403846153846154E-2</v>
      </c>
      <c r="G150" s="116"/>
      <c r="J150"/>
      <c r="K150"/>
      <c r="L150"/>
    </row>
    <row r="151" spans="1:12">
      <c r="A151" s="114">
        <v>501</v>
      </c>
      <c r="B151" s="80" t="s">
        <v>121</v>
      </c>
      <c r="C151" s="93">
        <v>14</v>
      </c>
      <c r="D151" s="93">
        <v>9</v>
      </c>
      <c r="E151" s="94">
        <f t="shared" si="7"/>
        <v>5</v>
      </c>
      <c r="F151" s="95">
        <f t="shared" si="8"/>
        <v>0.55555555555555558</v>
      </c>
      <c r="G151" s="116"/>
      <c r="J151"/>
      <c r="K151"/>
      <c r="L151"/>
    </row>
    <row r="152" spans="1:12">
      <c r="A152" s="114">
        <v>502</v>
      </c>
      <c r="B152" s="80" t="s">
        <v>232</v>
      </c>
      <c r="C152" s="93">
        <v>176</v>
      </c>
      <c r="D152" s="93">
        <v>142</v>
      </c>
      <c r="E152" s="94">
        <f t="shared" si="7"/>
        <v>34</v>
      </c>
      <c r="F152" s="95">
        <f t="shared" si="8"/>
        <v>0.23943661971830985</v>
      </c>
      <c r="G152" s="116"/>
      <c r="J152"/>
      <c r="K152"/>
      <c r="L152"/>
    </row>
    <row r="153" spans="1:12">
      <c r="A153" s="114">
        <v>503</v>
      </c>
      <c r="B153" s="80" t="s">
        <v>129</v>
      </c>
      <c r="C153" s="93">
        <v>104</v>
      </c>
      <c r="D153" s="93">
        <v>72</v>
      </c>
      <c r="E153" s="94">
        <f t="shared" si="7"/>
        <v>32</v>
      </c>
      <c r="F153" s="95">
        <f t="shared" si="8"/>
        <v>0.44444444444444442</v>
      </c>
      <c r="G153" s="116"/>
      <c r="J153"/>
      <c r="K153"/>
      <c r="L153"/>
    </row>
    <row r="154" spans="1:12">
      <c r="A154" s="114">
        <v>504</v>
      </c>
      <c r="B154" s="80" t="s">
        <v>266</v>
      </c>
      <c r="C154" s="93">
        <v>14</v>
      </c>
      <c r="D154" s="93">
        <v>25</v>
      </c>
      <c r="E154" s="94">
        <f t="shared" si="7"/>
        <v>-11</v>
      </c>
      <c r="F154" s="95">
        <f t="shared" si="8"/>
        <v>-0.44</v>
      </c>
      <c r="G154" s="116"/>
      <c r="J154"/>
      <c r="K154"/>
      <c r="L154"/>
    </row>
    <row r="155" spans="1:12">
      <c r="A155" s="114">
        <v>505</v>
      </c>
      <c r="B155" s="80" t="s">
        <v>276</v>
      </c>
      <c r="C155" s="93">
        <v>70</v>
      </c>
      <c r="D155" s="93">
        <v>127</v>
      </c>
      <c r="E155" s="94">
        <f t="shared" si="7"/>
        <v>-57</v>
      </c>
      <c r="F155" s="95">
        <f t="shared" si="8"/>
        <v>-0.44881889763779526</v>
      </c>
      <c r="G155" s="116"/>
      <c r="J155"/>
      <c r="K155"/>
      <c r="L155"/>
    </row>
    <row r="156" spans="1:12">
      <c r="A156" s="114">
        <v>506</v>
      </c>
      <c r="B156" s="80" t="s">
        <v>282</v>
      </c>
      <c r="C156" s="93">
        <v>11</v>
      </c>
      <c r="D156" s="93">
        <v>1</v>
      </c>
      <c r="E156" s="94">
        <f t="shared" si="7"/>
        <v>10</v>
      </c>
      <c r="F156" s="95">
        <f t="shared" si="8"/>
        <v>10</v>
      </c>
      <c r="G156" s="116"/>
      <c r="J156"/>
      <c r="K156"/>
      <c r="L156"/>
    </row>
    <row r="157" spans="1:12">
      <c r="A157" s="114">
        <v>507</v>
      </c>
      <c r="B157" s="80" t="s">
        <v>205</v>
      </c>
      <c r="C157" s="93">
        <v>195</v>
      </c>
      <c r="D157" s="93">
        <v>189</v>
      </c>
      <c r="E157" s="94">
        <f t="shared" si="7"/>
        <v>6</v>
      </c>
      <c r="F157" s="95">
        <f t="shared" si="8"/>
        <v>3.1746031746031744E-2</v>
      </c>
      <c r="G157" s="87"/>
      <c r="J157"/>
      <c r="K157"/>
      <c r="L157"/>
    </row>
    <row r="158" spans="1:12">
      <c r="A158" s="114">
        <v>508</v>
      </c>
      <c r="B158" s="80" t="s">
        <v>51</v>
      </c>
      <c r="C158" s="93">
        <v>550</v>
      </c>
      <c r="D158" s="93">
        <v>519</v>
      </c>
      <c r="E158" s="94">
        <f t="shared" si="7"/>
        <v>31</v>
      </c>
      <c r="F158" s="95">
        <f t="shared" si="8"/>
        <v>5.9730250481695571E-2</v>
      </c>
      <c r="G158" s="116"/>
      <c r="J158"/>
      <c r="K158"/>
      <c r="L158"/>
    </row>
    <row r="159" spans="1:12">
      <c r="A159" s="114">
        <v>509</v>
      </c>
      <c r="B159" s="80" t="s">
        <v>191</v>
      </c>
      <c r="C159" s="93">
        <v>255</v>
      </c>
      <c r="D159" s="93">
        <v>335</v>
      </c>
      <c r="E159" s="94">
        <f t="shared" si="7"/>
        <v>-80</v>
      </c>
      <c r="F159" s="95">
        <f t="shared" si="8"/>
        <v>-0.23880597014925373</v>
      </c>
      <c r="G159" s="116"/>
      <c r="J159"/>
      <c r="K159"/>
      <c r="L159"/>
    </row>
    <row r="160" spans="1:12">
      <c r="A160" s="114">
        <v>510</v>
      </c>
      <c r="B160" s="80" t="s">
        <v>89</v>
      </c>
      <c r="C160" s="93">
        <v>39</v>
      </c>
      <c r="D160" s="93">
        <v>19</v>
      </c>
      <c r="E160" s="94">
        <f t="shared" si="7"/>
        <v>20</v>
      </c>
      <c r="F160" s="95">
        <f t="shared" si="8"/>
        <v>1.0526315789473684</v>
      </c>
      <c r="G160" s="116"/>
      <c r="J160"/>
      <c r="K160"/>
      <c r="L160"/>
    </row>
    <row r="161" spans="1:12">
      <c r="A161" s="114">
        <v>511</v>
      </c>
      <c r="B161" s="80" t="s">
        <v>359</v>
      </c>
      <c r="C161" s="93">
        <v>3</v>
      </c>
      <c r="D161" s="93">
        <v>0</v>
      </c>
      <c r="E161" s="94">
        <f t="shared" si="7"/>
        <v>3</v>
      </c>
      <c r="F161" s="95"/>
      <c r="G161" s="87"/>
      <c r="J161"/>
      <c r="K161"/>
      <c r="L161"/>
    </row>
    <row r="162" spans="1:12">
      <c r="A162" s="114">
        <v>512</v>
      </c>
      <c r="B162" s="80" t="s">
        <v>69</v>
      </c>
      <c r="C162" s="93">
        <v>69</v>
      </c>
      <c r="D162" s="93">
        <v>120</v>
      </c>
      <c r="E162" s="94">
        <f t="shared" si="7"/>
        <v>-51</v>
      </c>
      <c r="F162" s="95">
        <f t="shared" ref="F162:F195" si="9">E162/D162</f>
        <v>-0.42499999999999999</v>
      </c>
      <c r="G162" s="116"/>
      <c r="J162"/>
      <c r="K162"/>
      <c r="L162"/>
    </row>
    <row r="163" spans="1:12">
      <c r="A163" s="114">
        <v>513</v>
      </c>
      <c r="B163" s="80" t="s">
        <v>58</v>
      </c>
      <c r="C163" s="93">
        <v>268</v>
      </c>
      <c r="D163" s="93">
        <v>251</v>
      </c>
      <c r="E163" s="94">
        <f t="shared" si="7"/>
        <v>17</v>
      </c>
      <c r="F163" s="95">
        <f t="shared" si="9"/>
        <v>6.7729083665338641E-2</v>
      </c>
      <c r="G163" s="116"/>
      <c r="J163"/>
      <c r="K163"/>
      <c r="L163"/>
    </row>
    <row r="164" spans="1:12">
      <c r="A164" s="114">
        <v>514</v>
      </c>
      <c r="B164" s="80" t="s">
        <v>23</v>
      </c>
      <c r="C164" s="93">
        <v>1559</v>
      </c>
      <c r="D164" s="93">
        <v>1635</v>
      </c>
      <c r="E164" s="94">
        <f t="shared" si="7"/>
        <v>-76</v>
      </c>
      <c r="F164" s="95">
        <f t="shared" si="9"/>
        <v>-4.6483180428134555E-2</v>
      </c>
      <c r="G164" s="116"/>
      <c r="J164"/>
      <c r="K164"/>
      <c r="L164"/>
    </row>
    <row r="165" spans="1:12">
      <c r="A165" s="114">
        <v>515</v>
      </c>
      <c r="B165" s="80" t="s">
        <v>346</v>
      </c>
      <c r="C165" s="93">
        <v>0</v>
      </c>
      <c r="D165" s="93">
        <v>1</v>
      </c>
      <c r="E165" s="94">
        <f t="shared" si="7"/>
        <v>-1</v>
      </c>
      <c r="F165" s="95">
        <f t="shared" si="9"/>
        <v>-1</v>
      </c>
      <c r="G165" s="116"/>
      <c r="J165"/>
      <c r="K165"/>
      <c r="L165"/>
    </row>
    <row r="166" spans="1:12">
      <c r="A166" s="114">
        <v>516</v>
      </c>
      <c r="B166" s="80" t="s">
        <v>71</v>
      </c>
      <c r="C166" s="93">
        <v>128</v>
      </c>
      <c r="D166" s="93">
        <v>105</v>
      </c>
      <c r="E166" s="94">
        <f t="shared" si="7"/>
        <v>23</v>
      </c>
      <c r="F166" s="95">
        <f t="shared" si="9"/>
        <v>0.21904761904761905</v>
      </c>
      <c r="G166" s="116"/>
      <c r="J166"/>
      <c r="K166"/>
      <c r="L166"/>
    </row>
    <row r="167" spans="1:12">
      <c r="A167" s="114">
        <v>518</v>
      </c>
      <c r="B167" s="80" t="s">
        <v>99</v>
      </c>
      <c r="C167" s="93">
        <v>61</v>
      </c>
      <c r="D167" s="93">
        <v>71</v>
      </c>
      <c r="E167" s="94">
        <f t="shared" si="7"/>
        <v>-10</v>
      </c>
      <c r="F167" s="95">
        <f t="shared" si="9"/>
        <v>-0.14084507042253522</v>
      </c>
      <c r="G167" s="116"/>
      <c r="J167"/>
      <c r="K167"/>
      <c r="L167"/>
    </row>
    <row r="168" spans="1:12">
      <c r="A168" s="114">
        <v>519</v>
      </c>
      <c r="B168" s="80" t="s">
        <v>46</v>
      </c>
      <c r="C168" s="93">
        <v>152</v>
      </c>
      <c r="D168" s="93">
        <v>147</v>
      </c>
      <c r="E168" s="94">
        <f t="shared" si="7"/>
        <v>5</v>
      </c>
      <c r="F168" s="95">
        <f t="shared" si="9"/>
        <v>3.4013605442176874E-2</v>
      </c>
      <c r="G168" s="116"/>
      <c r="J168"/>
      <c r="K168"/>
      <c r="L168"/>
    </row>
    <row r="169" spans="1:12">
      <c r="A169" s="114">
        <v>520</v>
      </c>
      <c r="B169" s="80" t="s">
        <v>68</v>
      </c>
      <c r="C169" s="93">
        <v>36</v>
      </c>
      <c r="D169" s="93">
        <v>57</v>
      </c>
      <c r="E169" s="94">
        <f t="shared" si="7"/>
        <v>-21</v>
      </c>
      <c r="F169" s="95">
        <f t="shared" si="9"/>
        <v>-0.36842105263157893</v>
      </c>
      <c r="G169" s="116"/>
      <c r="J169"/>
      <c r="K169"/>
      <c r="L169"/>
    </row>
    <row r="170" spans="1:12">
      <c r="A170" s="114">
        <v>521</v>
      </c>
      <c r="B170" s="80" t="s">
        <v>125</v>
      </c>
      <c r="C170" s="93">
        <v>30</v>
      </c>
      <c r="D170" s="93">
        <v>36</v>
      </c>
      <c r="E170" s="94">
        <f t="shared" si="7"/>
        <v>-6</v>
      </c>
      <c r="F170" s="95">
        <f t="shared" si="9"/>
        <v>-0.16666666666666666</v>
      </c>
      <c r="G170" s="116"/>
      <c r="J170"/>
      <c r="K170"/>
      <c r="L170"/>
    </row>
    <row r="171" spans="1:12">
      <c r="A171" s="114">
        <v>522</v>
      </c>
      <c r="B171" s="80" t="s">
        <v>306</v>
      </c>
      <c r="C171" s="93">
        <v>630</v>
      </c>
      <c r="D171" s="93">
        <v>613</v>
      </c>
      <c r="E171" s="94">
        <f t="shared" si="7"/>
        <v>17</v>
      </c>
      <c r="F171" s="95">
        <f t="shared" si="9"/>
        <v>2.7732463295269169E-2</v>
      </c>
      <c r="G171" s="116"/>
      <c r="J171"/>
      <c r="K171"/>
      <c r="L171"/>
    </row>
    <row r="172" spans="1:12">
      <c r="A172" s="114">
        <v>523</v>
      </c>
      <c r="B172" s="80" t="s">
        <v>149</v>
      </c>
      <c r="C172" s="93">
        <v>17</v>
      </c>
      <c r="D172" s="93">
        <v>13</v>
      </c>
      <c r="E172" s="94">
        <f t="shared" si="7"/>
        <v>4</v>
      </c>
      <c r="F172" s="95">
        <f t="shared" si="9"/>
        <v>0.30769230769230771</v>
      </c>
      <c r="G172" s="116"/>
      <c r="J172"/>
      <c r="K172"/>
      <c r="L172"/>
    </row>
    <row r="173" spans="1:12">
      <c r="A173" s="114">
        <v>524</v>
      </c>
      <c r="B173" s="80" t="s">
        <v>307</v>
      </c>
      <c r="C173" s="93">
        <v>16</v>
      </c>
      <c r="D173" s="93">
        <v>2</v>
      </c>
      <c r="E173" s="94">
        <f t="shared" si="7"/>
        <v>14</v>
      </c>
      <c r="F173" s="95">
        <f t="shared" si="9"/>
        <v>7</v>
      </c>
      <c r="G173" s="116"/>
      <c r="J173"/>
      <c r="K173"/>
      <c r="L173"/>
    </row>
    <row r="174" spans="1:12">
      <c r="A174" s="114">
        <v>525</v>
      </c>
      <c r="B174" s="80" t="s">
        <v>217</v>
      </c>
      <c r="C174" s="93">
        <v>274</v>
      </c>
      <c r="D174" s="93">
        <v>292</v>
      </c>
      <c r="E174" s="94">
        <f t="shared" si="7"/>
        <v>-18</v>
      </c>
      <c r="F174" s="95">
        <f t="shared" si="9"/>
        <v>-6.1643835616438353E-2</v>
      </c>
      <c r="G174" s="87"/>
      <c r="J174"/>
      <c r="K174"/>
      <c r="L174"/>
    </row>
    <row r="175" spans="1:12">
      <c r="A175" s="114">
        <v>526</v>
      </c>
      <c r="B175" s="80" t="s">
        <v>198</v>
      </c>
      <c r="C175" s="93">
        <v>157</v>
      </c>
      <c r="D175" s="93">
        <v>110</v>
      </c>
      <c r="E175" s="94">
        <f t="shared" si="7"/>
        <v>47</v>
      </c>
      <c r="F175" s="95">
        <f t="shared" si="9"/>
        <v>0.42727272727272725</v>
      </c>
      <c r="G175" s="116"/>
      <c r="J175"/>
      <c r="K175"/>
      <c r="L175"/>
    </row>
    <row r="176" spans="1:12">
      <c r="A176" s="114">
        <v>528</v>
      </c>
      <c r="B176" s="80" t="s">
        <v>165</v>
      </c>
      <c r="C176" s="93">
        <v>591</v>
      </c>
      <c r="D176" s="93">
        <v>562</v>
      </c>
      <c r="E176" s="94">
        <f t="shared" si="7"/>
        <v>29</v>
      </c>
      <c r="F176" s="95">
        <f t="shared" si="9"/>
        <v>5.1601423487544484E-2</v>
      </c>
      <c r="G176" s="116"/>
      <c r="J176"/>
      <c r="K176"/>
      <c r="L176"/>
    </row>
    <row r="177" spans="1:12">
      <c r="A177" s="114">
        <v>529</v>
      </c>
      <c r="B177" s="80" t="s">
        <v>90</v>
      </c>
      <c r="C177" s="93">
        <v>91</v>
      </c>
      <c r="D177" s="93">
        <v>85</v>
      </c>
      <c r="E177" s="94">
        <f t="shared" si="7"/>
        <v>6</v>
      </c>
      <c r="F177" s="95">
        <f t="shared" si="9"/>
        <v>7.0588235294117646E-2</v>
      </c>
      <c r="G177" s="116"/>
      <c r="J177"/>
      <c r="K177"/>
      <c r="L177"/>
    </row>
    <row r="178" spans="1:12">
      <c r="A178" s="114">
        <v>530</v>
      </c>
      <c r="B178" s="80" t="s">
        <v>220</v>
      </c>
      <c r="C178" s="93">
        <v>91</v>
      </c>
      <c r="D178" s="93">
        <v>61</v>
      </c>
      <c r="E178" s="94">
        <f t="shared" si="7"/>
        <v>30</v>
      </c>
      <c r="F178" s="95">
        <f t="shared" si="9"/>
        <v>0.49180327868852458</v>
      </c>
      <c r="G178" s="116"/>
      <c r="J178"/>
      <c r="K178"/>
      <c r="L178"/>
    </row>
    <row r="179" spans="1:12">
      <c r="A179" s="114">
        <v>531</v>
      </c>
      <c r="B179" s="80" t="s">
        <v>122</v>
      </c>
      <c r="C179" s="93">
        <v>4</v>
      </c>
      <c r="D179" s="93">
        <v>4</v>
      </c>
      <c r="E179" s="94">
        <f t="shared" si="7"/>
        <v>0</v>
      </c>
      <c r="F179" s="95">
        <f t="shared" si="9"/>
        <v>0</v>
      </c>
      <c r="G179" s="116"/>
      <c r="J179"/>
      <c r="K179"/>
      <c r="L179"/>
    </row>
    <row r="180" spans="1:12">
      <c r="A180" s="114">
        <v>532</v>
      </c>
      <c r="B180" s="80" t="s">
        <v>97</v>
      </c>
      <c r="C180" s="93">
        <v>93</v>
      </c>
      <c r="D180" s="93">
        <v>88</v>
      </c>
      <c r="E180" s="94">
        <f t="shared" si="7"/>
        <v>5</v>
      </c>
      <c r="F180" s="95">
        <f t="shared" si="9"/>
        <v>5.6818181818181816E-2</v>
      </c>
      <c r="G180" s="116"/>
      <c r="J180"/>
      <c r="K180"/>
      <c r="L180"/>
    </row>
    <row r="181" spans="1:12">
      <c r="A181" s="114">
        <v>533</v>
      </c>
      <c r="B181" s="80" t="s">
        <v>130</v>
      </c>
      <c r="C181" s="93">
        <v>40</v>
      </c>
      <c r="D181" s="93">
        <v>46</v>
      </c>
      <c r="E181" s="94">
        <f t="shared" si="7"/>
        <v>-6</v>
      </c>
      <c r="F181" s="95">
        <f t="shared" si="9"/>
        <v>-0.13043478260869565</v>
      </c>
      <c r="G181" s="87"/>
      <c r="J181"/>
      <c r="K181"/>
      <c r="L181"/>
    </row>
    <row r="182" spans="1:12">
      <c r="A182" s="114">
        <v>534</v>
      </c>
      <c r="B182" s="80" t="s">
        <v>175</v>
      </c>
      <c r="C182" s="93">
        <v>167</v>
      </c>
      <c r="D182" s="93">
        <v>170</v>
      </c>
      <c r="E182" s="94">
        <f t="shared" si="7"/>
        <v>-3</v>
      </c>
      <c r="F182" s="95">
        <f t="shared" si="9"/>
        <v>-1.7647058823529412E-2</v>
      </c>
      <c r="G182" s="116"/>
      <c r="J182"/>
      <c r="K182"/>
      <c r="L182"/>
    </row>
    <row r="183" spans="1:12">
      <c r="A183" s="114">
        <v>535</v>
      </c>
      <c r="B183" s="80" t="s">
        <v>267</v>
      </c>
      <c r="C183" s="93">
        <v>336</v>
      </c>
      <c r="D183" s="93">
        <v>286</v>
      </c>
      <c r="E183" s="94">
        <f t="shared" si="7"/>
        <v>50</v>
      </c>
      <c r="F183" s="95">
        <f t="shared" si="9"/>
        <v>0.17482517482517482</v>
      </c>
      <c r="G183" s="116"/>
      <c r="J183"/>
      <c r="K183"/>
      <c r="L183"/>
    </row>
    <row r="184" spans="1:12">
      <c r="A184" s="114">
        <v>537</v>
      </c>
      <c r="B184" s="80" t="s">
        <v>170</v>
      </c>
      <c r="C184" s="93">
        <v>47</v>
      </c>
      <c r="D184" s="93">
        <v>50</v>
      </c>
      <c r="E184" s="94">
        <f t="shared" si="7"/>
        <v>-3</v>
      </c>
      <c r="F184" s="95">
        <f t="shared" si="9"/>
        <v>-0.06</v>
      </c>
      <c r="G184" s="116"/>
      <c r="J184"/>
      <c r="K184"/>
      <c r="L184"/>
    </row>
    <row r="185" spans="1:12">
      <c r="A185" s="114">
        <v>538</v>
      </c>
      <c r="B185" s="80" t="s">
        <v>55</v>
      </c>
      <c r="C185" s="93">
        <v>196</v>
      </c>
      <c r="D185" s="93">
        <v>229</v>
      </c>
      <c r="E185" s="94">
        <f t="shared" si="7"/>
        <v>-33</v>
      </c>
      <c r="F185" s="95">
        <f t="shared" si="9"/>
        <v>-0.14410480349344978</v>
      </c>
      <c r="G185" s="116"/>
      <c r="J185"/>
      <c r="K185"/>
      <c r="L185"/>
    </row>
    <row r="186" spans="1:12">
      <c r="A186" s="114">
        <v>539</v>
      </c>
      <c r="B186" s="80" t="s">
        <v>143</v>
      </c>
      <c r="C186" s="93">
        <v>61</v>
      </c>
      <c r="D186" s="93">
        <v>93</v>
      </c>
      <c r="E186" s="94">
        <f t="shared" si="7"/>
        <v>-32</v>
      </c>
      <c r="F186" s="95">
        <f t="shared" si="9"/>
        <v>-0.34408602150537637</v>
      </c>
      <c r="G186" s="116"/>
      <c r="J186"/>
      <c r="K186"/>
      <c r="L186"/>
    </row>
    <row r="187" spans="1:12">
      <c r="A187" s="114">
        <v>540</v>
      </c>
      <c r="B187" s="80" t="s">
        <v>206</v>
      </c>
      <c r="C187" s="93">
        <v>205</v>
      </c>
      <c r="D187" s="93">
        <v>169</v>
      </c>
      <c r="E187" s="94">
        <f t="shared" si="7"/>
        <v>36</v>
      </c>
      <c r="F187" s="95">
        <f t="shared" si="9"/>
        <v>0.21301775147928995</v>
      </c>
      <c r="G187" s="116"/>
      <c r="J187"/>
      <c r="K187"/>
      <c r="L187"/>
    </row>
    <row r="188" spans="1:12">
      <c r="A188" s="114">
        <v>541</v>
      </c>
      <c r="B188" s="80" t="s">
        <v>257</v>
      </c>
      <c r="C188" s="93">
        <v>7</v>
      </c>
      <c r="D188" s="93">
        <v>7</v>
      </c>
      <c r="E188" s="94">
        <f t="shared" si="7"/>
        <v>0</v>
      </c>
      <c r="F188" s="95">
        <f t="shared" si="9"/>
        <v>0</v>
      </c>
      <c r="G188" s="116"/>
      <c r="J188"/>
      <c r="K188"/>
      <c r="L188"/>
    </row>
    <row r="189" spans="1:12">
      <c r="A189" s="114">
        <v>542</v>
      </c>
      <c r="B189" s="80" t="s">
        <v>245</v>
      </c>
      <c r="C189" s="93">
        <v>57</v>
      </c>
      <c r="D189" s="93">
        <v>18</v>
      </c>
      <c r="E189" s="94">
        <f t="shared" si="7"/>
        <v>39</v>
      </c>
      <c r="F189" s="95">
        <f t="shared" si="9"/>
        <v>2.1666666666666665</v>
      </c>
      <c r="G189" s="116"/>
      <c r="J189"/>
      <c r="K189"/>
      <c r="L189"/>
    </row>
    <row r="190" spans="1:12">
      <c r="A190" s="114">
        <v>543</v>
      </c>
      <c r="B190" s="80" t="s">
        <v>283</v>
      </c>
      <c r="C190" s="93">
        <v>20</v>
      </c>
      <c r="D190" s="93">
        <v>1</v>
      </c>
      <c r="E190" s="94">
        <f t="shared" si="7"/>
        <v>19</v>
      </c>
      <c r="F190" s="95">
        <f t="shared" si="9"/>
        <v>19</v>
      </c>
      <c r="G190" s="116"/>
      <c r="J190"/>
      <c r="K190"/>
      <c r="L190"/>
    </row>
    <row r="191" spans="1:12">
      <c r="A191" s="114">
        <v>544</v>
      </c>
      <c r="B191" s="80" t="s">
        <v>284</v>
      </c>
      <c r="C191" s="93">
        <v>2</v>
      </c>
      <c r="D191" s="93">
        <v>2</v>
      </c>
      <c r="E191" s="94">
        <f t="shared" si="7"/>
        <v>0</v>
      </c>
      <c r="F191" s="95">
        <f t="shared" si="9"/>
        <v>0</v>
      </c>
      <c r="G191" s="116"/>
      <c r="J191"/>
      <c r="K191"/>
      <c r="L191"/>
    </row>
    <row r="192" spans="1:12">
      <c r="A192" s="114">
        <v>546</v>
      </c>
      <c r="B192" s="80" t="s">
        <v>308</v>
      </c>
      <c r="C192" s="93">
        <v>7</v>
      </c>
      <c r="D192" s="93">
        <v>1</v>
      </c>
      <c r="E192" s="94">
        <f t="shared" si="7"/>
        <v>6</v>
      </c>
      <c r="F192" s="95">
        <f t="shared" si="9"/>
        <v>6</v>
      </c>
      <c r="G192" s="116"/>
      <c r="J192"/>
      <c r="K192"/>
      <c r="L192"/>
    </row>
    <row r="193" spans="1:12">
      <c r="A193" s="114">
        <v>547</v>
      </c>
      <c r="B193" s="80" t="s">
        <v>133</v>
      </c>
      <c r="C193" s="93">
        <v>43</v>
      </c>
      <c r="D193" s="93">
        <v>24</v>
      </c>
      <c r="E193" s="94">
        <f t="shared" ref="E193:E256" si="10">C193-D193</f>
        <v>19</v>
      </c>
      <c r="F193" s="95">
        <f t="shared" si="9"/>
        <v>0.79166666666666663</v>
      </c>
      <c r="G193" s="116"/>
      <c r="J193"/>
      <c r="K193"/>
      <c r="L193"/>
    </row>
    <row r="194" spans="1:12">
      <c r="A194" s="114">
        <v>549</v>
      </c>
      <c r="B194" s="80" t="s">
        <v>263</v>
      </c>
      <c r="C194" s="93">
        <v>0</v>
      </c>
      <c r="D194" s="93">
        <v>5</v>
      </c>
      <c r="E194" s="94">
        <f t="shared" si="10"/>
        <v>-5</v>
      </c>
      <c r="F194" s="95">
        <f t="shared" si="9"/>
        <v>-1</v>
      </c>
      <c r="G194" s="87"/>
      <c r="J194"/>
      <c r="K194"/>
      <c r="L194"/>
    </row>
    <row r="195" spans="1:12">
      <c r="A195" s="114">
        <v>550</v>
      </c>
      <c r="B195" s="80" t="s">
        <v>258</v>
      </c>
      <c r="C195" s="93">
        <v>0</v>
      </c>
      <c r="D195" s="93">
        <v>1</v>
      </c>
      <c r="E195" s="94">
        <f t="shared" si="10"/>
        <v>-1</v>
      </c>
      <c r="F195" s="95">
        <f t="shared" si="9"/>
        <v>-1</v>
      </c>
      <c r="G195" s="116"/>
      <c r="J195"/>
      <c r="K195"/>
      <c r="L195"/>
    </row>
    <row r="196" spans="1:12">
      <c r="A196" s="114">
        <v>552</v>
      </c>
      <c r="B196" s="80" t="s">
        <v>347</v>
      </c>
      <c r="C196" s="93">
        <v>1</v>
      </c>
      <c r="D196" s="93">
        <v>0</v>
      </c>
      <c r="E196" s="94">
        <f t="shared" si="10"/>
        <v>1</v>
      </c>
      <c r="G196" s="116"/>
      <c r="J196"/>
      <c r="K196"/>
      <c r="L196"/>
    </row>
    <row r="197" spans="1:12">
      <c r="A197" s="114">
        <v>553</v>
      </c>
      <c r="B197" s="80" t="s">
        <v>259</v>
      </c>
      <c r="C197" s="93">
        <v>11</v>
      </c>
      <c r="D197" s="93">
        <v>5</v>
      </c>
      <c r="E197" s="94">
        <f t="shared" si="10"/>
        <v>6</v>
      </c>
      <c r="F197" s="95">
        <f t="shared" ref="F197:F203" si="11">E197/D197</f>
        <v>1.2</v>
      </c>
      <c r="G197" s="116"/>
      <c r="J197"/>
      <c r="K197"/>
      <c r="L197"/>
    </row>
    <row r="198" spans="1:12">
      <c r="A198" s="114">
        <v>554</v>
      </c>
      <c r="B198" s="80" t="s">
        <v>348</v>
      </c>
      <c r="C198" s="93">
        <v>0</v>
      </c>
      <c r="D198" s="93">
        <v>1</v>
      </c>
      <c r="E198" s="94">
        <f t="shared" si="10"/>
        <v>-1</v>
      </c>
      <c r="F198" s="95">
        <f t="shared" si="11"/>
        <v>-1</v>
      </c>
      <c r="G198" s="116"/>
      <c r="J198"/>
      <c r="K198"/>
      <c r="L198"/>
    </row>
    <row r="199" spans="1:12">
      <c r="A199" s="114">
        <v>556</v>
      </c>
      <c r="B199" s="80" t="s">
        <v>137</v>
      </c>
      <c r="C199" s="93">
        <v>22</v>
      </c>
      <c r="D199" s="93">
        <v>19</v>
      </c>
      <c r="E199" s="94">
        <f t="shared" si="10"/>
        <v>3</v>
      </c>
      <c r="F199" s="95">
        <f t="shared" si="11"/>
        <v>0.15789473684210525</v>
      </c>
      <c r="G199" s="116"/>
      <c r="J199"/>
      <c r="K199"/>
      <c r="L199"/>
    </row>
    <row r="200" spans="1:12">
      <c r="A200" s="114">
        <v>559</v>
      </c>
      <c r="B200" s="80" t="s">
        <v>264</v>
      </c>
      <c r="C200" s="93">
        <v>14</v>
      </c>
      <c r="D200" s="93">
        <v>6</v>
      </c>
      <c r="E200" s="94">
        <f t="shared" si="10"/>
        <v>8</v>
      </c>
      <c r="F200" s="95">
        <f t="shared" si="11"/>
        <v>1.3333333333333333</v>
      </c>
      <c r="G200" s="116"/>
      <c r="J200"/>
      <c r="K200"/>
      <c r="L200"/>
    </row>
    <row r="201" spans="1:12">
      <c r="A201" s="114">
        <v>560</v>
      </c>
      <c r="B201" s="80" t="s">
        <v>285</v>
      </c>
      <c r="C201" s="93">
        <v>79</v>
      </c>
      <c r="D201" s="93">
        <v>108</v>
      </c>
      <c r="E201" s="94">
        <f t="shared" si="10"/>
        <v>-29</v>
      </c>
      <c r="F201" s="95">
        <f t="shared" si="11"/>
        <v>-0.26851851851851855</v>
      </c>
      <c r="G201" s="116"/>
      <c r="J201"/>
      <c r="K201"/>
      <c r="L201"/>
    </row>
    <row r="202" spans="1:12">
      <c r="A202" s="114">
        <v>599</v>
      </c>
      <c r="B202" s="80" t="s">
        <v>246</v>
      </c>
      <c r="C202" s="93">
        <v>45</v>
      </c>
      <c r="D202" s="93">
        <v>66</v>
      </c>
      <c r="E202" s="94">
        <f t="shared" si="10"/>
        <v>-21</v>
      </c>
      <c r="F202" s="95">
        <f t="shared" si="11"/>
        <v>-0.31818181818181818</v>
      </c>
      <c r="G202" s="116"/>
      <c r="J202"/>
      <c r="K202"/>
      <c r="L202"/>
    </row>
    <row r="203" spans="1:12">
      <c r="A203" s="114">
        <v>601</v>
      </c>
      <c r="B203" s="80" t="s">
        <v>150</v>
      </c>
      <c r="C203" s="93">
        <v>25</v>
      </c>
      <c r="D203" s="93">
        <v>5</v>
      </c>
      <c r="E203" s="94">
        <f t="shared" si="10"/>
        <v>20</v>
      </c>
      <c r="F203" s="95">
        <f t="shared" si="11"/>
        <v>4</v>
      </c>
      <c r="G203" s="116"/>
      <c r="J203"/>
      <c r="K203"/>
      <c r="L203"/>
    </row>
    <row r="204" spans="1:12">
      <c r="A204" s="114">
        <v>602</v>
      </c>
      <c r="B204" s="80" t="s">
        <v>355</v>
      </c>
      <c r="C204" s="93">
        <v>2</v>
      </c>
      <c r="D204" s="93">
        <v>0</v>
      </c>
      <c r="E204" s="94">
        <f t="shared" si="10"/>
        <v>2</v>
      </c>
      <c r="F204" s="95"/>
      <c r="G204" s="116"/>
      <c r="J204"/>
      <c r="K204"/>
      <c r="L204"/>
    </row>
    <row r="205" spans="1:12">
      <c r="A205" s="114">
        <v>606</v>
      </c>
      <c r="B205" s="80" t="s">
        <v>53</v>
      </c>
      <c r="C205" s="93">
        <v>62</v>
      </c>
      <c r="D205" s="93">
        <v>68</v>
      </c>
      <c r="E205" s="94">
        <f t="shared" si="10"/>
        <v>-6</v>
      </c>
      <c r="F205" s="95">
        <f t="shared" ref="F205:F215" si="12">E205/D205</f>
        <v>-8.8235294117647065E-2</v>
      </c>
      <c r="G205" s="116"/>
      <c r="J205"/>
      <c r="K205"/>
      <c r="L205"/>
    </row>
    <row r="206" spans="1:12">
      <c r="A206" s="114">
        <v>607</v>
      </c>
      <c r="B206" s="80" t="s">
        <v>277</v>
      </c>
      <c r="C206" s="93">
        <v>0</v>
      </c>
      <c r="D206" s="93">
        <v>14</v>
      </c>
      <c r="E206" s="94">
        <f t="shared" si="10"/>
        <v>-14</v>
      </c>
      <c r="F206" s="95">
        <f t="shared" si="12"/>
        <v>-1</v>
      </c>
      <c r="G206" s="116"/>
      <c r="J206"/>
      <c r="K206"/>
      <c r="L206"/>
    </row>
    <row r="207" spans="1:12">
      <c r="A207" s="114">
        <v>609</v>
      </c>
      <c r="B207" s="80" t="s">
        <v>192</v>
      </c>
      <c r="C207" s="93">
        <v>111</v>
      </c>
      <c r="D207" s="93">
        <v>99</v>
      </c>
      <c r="E207" s="94">
        <f t="shared" si="10"/>
        <v>12</v>
      </c>
      <c r="F207" s="95">
        <f t="shared" si="12"/>
        <v>0.12121212121212122</v>
      </c>
      <c r="G207" s="116"/>
      <c r="J207"/>
      <c r="K207"/>
      <c r="L207"/>
    </row>
    <row r="208" spans="1:12">
      <c r="A208" s="114">
        <v>610</v>
      </c>
      <c r="B208" s="80" t="s">
        <v>65</v>
      </c>
      <c r="C208" s="93">
        <v>77</v>
      </c>
      <c r="D208" s="93">
        <v>92</v>
      </c>
      <c r="E208" s="94">
        <f t="shared" si="10"/>
        <v>-15</v>
      </c>
      <c r="F208" s="95">
        <f t="shared" si="12"/>
        <v>-0.16304347826086957</v>
      </c>
      <c r="G208" s="116"/>
      <c r="J208"/>
      <c r="K208"/>
      <c r="L208"/>
    </row>
    <row r="209" spans="1:12">
      <c r="A209" s="114">
        <v>611</v>
      </c>
      <c r="B209" s="80" t="s">
        <v>151</v>
      </c>
      <c r="C209" s="93">
        <v>59</v>
      </c>
      <c r="D209" s="93">
        <v>42</v>
      </c>
      <c r="E209" s="94">
        <f t="shared" si="10"/>
        <v>17</v>
      </c>
      <c r="F209" s="95">
        <f t="shared" si="12"/>
        <v>0.40476190476190477</v>
      </c>
      <c r="G209" s="116"/>
      <c r="J209"/>
      <c r="K209"/>
      <c r="L209"/>
    </row>
    <row r="210" spans="1:12">
      <c r="A210" s="114">
        <v>612</v>
      </c>
      <c r="B210" s="80" t="s">
        <v>47</v>
      </c>
      <c r="C210" s="93">
        <v>354</v>
      </c>
      <c r="D210" s="93">
        <v>276</v>
      </c>
      <c r="E210" s="94">
        <f t="shared" si="10"/>
        <v>78</v>
      </c>
      <c r="F210" s="95">
        <f t="shared" si="12"/>
        <v>0.28260869565217389</v>
      </c>
      <c r="G210" s="116"/>
      <c r="J210"/>
      <c r="K210"/>
      <c r="L210"/>
    </row>
    <row r="211" spans="1:12">
      <c r="A211" s="114">
        <v>615</v>
      </c>
      <c r="B211" s="80" t="s">
        <v>349</v>
      </c>
      <c r="C211" s="93">
        <v>0</v>
      </c>
      <c r="D211" s="93">
        <v>2</v>
      </c>
      <c r="E211" s="94">
        <f t="shared" si="10"/>
        <v>-2</v>
      </c>
      <c r="F211" s="95">
        <f t="shared" si="12"/>
        <v>-1</v>
      </c>
      <c r="G211" s="116"/>
      <c r="J211"/>
      <c r="K211"/>
      <c r="L211"/>
    </row>
    <row r="212" spans="1:12">
      <c r="A212" s="114">
        <v>621</v>
      </c>
      <c r="B212" s="80" t="s">
        <v>25</v>
      </c>
      <c r="C212" s="93">
        <v>739</v>
      </c>
      <c r="D212" s="93">
        <v>611</v>
      </c>
      <c r="E212" s="94">
        <f t="shared" si="10"/>
        <v>128</v>
      </c>
      <c r="F212" s="95">
        <f t="shared" si="12"/>
        <v>0.20949263502454993</v>
      </c>
      <c r="G212" s="116"/>
      <c r="J212"/>
      <c r="K212"/>
      <c r="L212"/>
    </row>
    <row r="213" spans="1:12">
      <c r="A213" s="114">
        <v>622</v>
      </c>
      <c r="B213" s="80" t="s">
        <v>72</v>
      </c>
      <c r="C213" s="93">
        <v>6</v>
      </c>
      <c r="D213" s="93">
        <v>5</v>
      </c>
      <c r="E213" s="94">
        <f t="shared" si="10"/>
        <v>1</v>
      </c>
      <c r="F213" s="95">
        <f t="shared" si="12"/>
        <v>0.2</v>
      </c>
      <c r="G213" s="116"/>
      <c r="J213"/>
      <c r="K213"/>
      <c r="L213"/>
    </row>
    <row r="214" spans="1:12">
      <c r="A214" s="114">
        <v>623</v>
      </c>
      <c r="B214" s="80" t="s">
        <v>260</v>
      </c>
      <c r="C214" s="93">
        <v>13</v>
      </c>
      <c r="D214" s="93">
        <v>11</v>
      </c>
      <c r="E214" s="94">
        <f t="shared" si="10"/>
        <v>2</v>
      </c>
      <c r="F214" s="95">
        <f t="shared" si="12"/>
        <v>0.18181818181818182</v>
      </c>
      <c r="G214" s="116"/>
      <c r="J214"/>
      <c r="K214"/>
      <c r="L214"/>
    </row>
    <row r="215" spans="1:12">
      <c r="A215" s="114">
        <v>625</v>
      </c>
      <c r="B215" s="80" t="s">
        <v>36</v>
      </c>
      <c r="C215" s="93">
        <v>483</v>
      </c>
      <c r="D215" s="93">
        <v>545</v>
      </c>
      <c r="E215" s="94">
        <f t="shared" si="10"/>
        <v>-62</v>
      </c>
      <c r="F215" s="95">
        <f t="shared" si="12"/>
        <v>-0.11376146788990826</v>
      </c>
      <c r="G215" s="116"/>
      <c r="J215"/>
      <c r="K215"/>
      <c r="L215"/>
    </row>
    <row r="216" spans="1:12">
      <c r="A216" s="114">
        <v>630</v>
      </c>
      <c r="B216" s="80" t="s">
        <v>360</v>
      </c>
      <c r="C216" s="93">
        <v>50</v>
      </c>
      <c r="D216" s="93">
        <v>0</v>
      </c>
      <c r="E216" s="94">
        <f t="shared" si="10"/>
        <v>50</v>
      </c>
      <c r="G216" s="116"/>
      <c r="J216"/>
      <c r="K216"/>
      <c r="L216"/>
    </row>
    <row r="217" spans="1:12">
      <c r="A217" s="114">
        <v>634</v>
      </c>
      <c r="B217" s="80" t="s">
        <v>111</v>
      </c>
      <c r="C217" s="93">
        <v>16</v>
      </c>
      <c r="D217" s="93">
        <v>20</v>
      </c>
      <c r="E217" s="94">
        <f t="shared" si="10"/>
        <v>-4</v>
      </c>
      <c r="F217" s="95">
        <f>E217/D217</f>
        <v>-0.2</v>
      </c>
      <c r="G217" s="116"/>
      <c r="J217"/>
      <c r="K217"/>
      <c r="L217"/>
    </row>
    <row r="218" spans="1:12">
      <c r="A218" s="114">
        <v>639</v>
      </c>
      <c r="B218" s="80" t="s">
        <v>278</v>
      </c>
      <c r="C218" s="93">
        <v>10</v>
      </c>
      <c r="D218" s="93">
        <v>19</v>
      </c>
      <c r="E218" s="94">
        <f t="shared" si="10"/>
        <v>-9</v>
      </c>
      <c r="F218" s="95">
        <f>E218/D218</f>
        <v>-0.47368421052631576</v>
      </c>
      <c r="G218" s="116"/>
      <c r="J218"/>
      <c r="K218"/>
      <c r="L218"/>
    </row>
    <row r="219" spans="1:12">
      <c r="A219" s="114">
        <v>640</v>
      </c>
      <c r="B219" s="80" t="s">
        <v>286</v>
      </c>
      <c r="C219" s="93">
        <v>21</v>
      </c>
      <c r="D219" s="93">
        <v>13</v>
      </c>
      <c r="E219" s="94">
        <f t="shared" si="10"/>
        <v>8</v>
      </c>
      <c r="F219" s="95">
        <f>E219/D219</f>
        <v>0.61538461538461542</v>
      </c>
      <c r="G219" s="116"/>
      <c r="J219"/>
      <c r="K219"/>
      <c r="L219"/>
    </row>
    <row r="220" spans="1:12">
      <c r="A220" s="114">
        <v>642</v>
      </c>
      <c r="B220" s="80" t="s">
        <v>33</v>
      </c>
      <c r="C220" s="93">
        <v>399</v>
      </c>
      <c r="D220" s="93">
        <v>380</v>
      </c>
      <c r="E220" s="94">
        <f t="shared" si="10"/>
        <v>19</v>
      </c>
      <c r="F220" s="95">
        <f>E220/D220</f>
        <v>0.05</v>
      </c>
      <c r="G220" s="116"/>
      <c r="J220"/>
      <c r="K220"/>
      <c r="L220"/>
    </row>
    <row r="221" spans="1:12">
      <c r="A221" s="114">
        <v>643</v>
      </c>
      <c r="B221" s="80" t="s">
        <v>131</v>
      </c>
      <c r="C221" s="93">
        <v>3</v>
      </c>
      <c r="D221" s="93">
        <v>14</v>
      </c>
      <c r="E221" s="94">
        <f t="shared" si="10"/>
        <v>-11</v>
      </c>
      <c r="F221" s="95">
        <f>E221/D221</f>
        <v>-0.7857142857142857</v>
      </c>
      <c r="G221" s="116"/>
      <c r="J221"/>
      <c r="K221"/>
      <c r="L221"/>
    </row>
    <row r="222" spans="1:12">
      <c r="A222" s="114">
        <v>646</v>
      </c>
      <c r="B222" s="80" t="s">
        <v>361</v>
      </c>
      <c r="C222" s="93">
        <v>1</v>
      </c>
      <c r="D222" s="93">
        <v>0</v>
      </c>
      <c r="E222" s="94">
        <f t="shared" si="10"/>
        <v>1</v>
      </c>
      <c r="G222" s="116"/>
      <c r="J222"/>
      <c r="K222"/>
      <c r="L222"/>
    </row>
    <row r="223" spans="1:12">
      <c r="A223" s="114">
        <v>654</v>
      </c>
      <c r="B223" s="80" t="s">
        <v>233</v>
      </c>
      <c r="C223" s="93">
        <v>238</v>
      </c>
      <c r="D223" s="93">
        <v>316</v>
      </c>
      <c r="E223" s="94">
        <f t="shared" si="10"/>
        <v>-78</v>
      </c>
      <c r="F223" s="95">
        <f>E223/D223</f>
        <v>-0.24683544303797469</v>
      </c>
      <c r="G223" s="116"/>
      <c r="J223"/>
      <c r="K223"/>
      <c r="L223"/>
    </row>
    <row r="224" spans="1:12">
      <c r="A224" s="114">
        <v>659</v>
      </c>
      <c r="B224" s="80" t="s">
        <v>309</v>
      </c>
      <c r="C224" s="93">
        <v>4</v>
      </c>
      <c r="D224" s="93">
        <v>16</v>
      </c>
      <c r="E224" s="94">
        <f t="shared" si="10"/>
        <v>-12</v>
      </c>
      <c r="F224" s="95">
        <f>E224/D224</f>
        <v>-0.75</v>
      </c>
      <c r="G224" s="116"/>
      <c r="J224"/>
      <c r="K224"/>
      <c r="L224"/>
    </row>
    <row r="225" spans="1:12">
      <c r="A225" s="114">
        <v>660</v>
      </c>
      <c r="B225" s="80" t="s">
        <v>265</v>
      </c>
      <c r="C225" s="93">
        <v>38</v>
      </c>
      <c r="D225" s="93">
        <v>23</v>
      </c>
      <c r="E225" s="94">
        <f t="shared" si="10"/>
        <v>15</v>
      </c>
      <c r="F225" s="95">
        <f>E225/D225</f>
        <v>0.65217391304347827</v>
      </c>
      <c r="G225" s="116"/>
      <c r="J225"/>
      <c r="K225"/>
      <c r="L225"/>
    </row>
    <row r="226" spans="1:12">
      <c r="A226" s="114">
        <v>661</v>
      </c>
      <c r="B226" s="80" t="s">
        <v>362</v>
      </c>
      <c r="C226" s="93">
        <v>1</v>
      </c>
      <c r="D226" s="93">
        <v>0</v>
      </c>
      <c r="E226" s="94">
        <f t="shared" si="10"/>
        <v>1</v>
      </c>
      <c r="G226" s="116"/>
      <c r="J226"/>
      <c r="K226"/>
      <c r="L226"/>
    </row>
    <row r="227" spans="1:12">
      <c r="A227" s="114">
        <v>663</v>
      </c>
      <c r="B227" s="80" t="s">
        <v>62</v>
      </c>
      <c r="C227" s="93">
        <v>206</v>
      </c>
      <c r="D227" s="93">
        <v>131</v>
      </c>
      <c r="E227" s="94">
        <f t="shared" si="10"/>
        <v>75</v>
      </c>
      <c r="F227" s="95">
        <f>E227/D227</f>
        <v>0.5725190839694656</v>
      </c>
      <c r="G227" s="116"/>
      <c r="J227"/>
      <c r="K227"/>
      <c r="L227"/>
    </row>
    <row r="228" spans="1:12">
      <c r="A228" s="114">
        <v>668</v>
      </c>
      <c r="B228" s="80" t="s">
        <v>310</v>
      </c>
      <c r="C228" s="93">
        <v>3</v>
      </c>
      <c r="D228" s="93">
        <v>0</v>
      </c>
      <c r="E228" s="94">
        <f t="shared" si="10"/>
        <v>3</v>
      </c>
      <c r="F228" s="95"/>
      <c r="G228" s="116"/>
      <c r="J228"/>
      <c r="K228"/>
      <c r="L228"/>
    </row>
    <row r="229" spans="1:12">
      <c r="A229" s="114">
        <v>669</v>
      </c>
      <c r="B229" s="80" t="s">
        <v>311</v>
      </c>
      <c r="C229" s="93">
        <v>1</v>
      </c>
      <c r="D229" s="93">
        <v>1</v>
      </c>
      <c r="E229" s="94">
        <f t="shared" si="10"/>
        <v>0</v>
      </c>
      <c r="F229" s="95">
        <f t="shared" ref="F229:F235" si="13">E229/D229</f>
        <v>0</v>
      </c>
      <c r="G229" s="116"/>
      <c r="J229"/>
      <c r="K229"/>
      <c r="L229"/>
    </row>
    <row r="230" spans="1:12">
      <c r="A230" s="114">
        <v>670</v>
      </c>
      <c r="B230" s="80" t="s">
        <v>215</v>
      </c>
      <c r="C230" s="93">
        <v>64</v>
      </c>
      <c r="D230" s="93">
        <v>55</v>
      </c>
      <c r="E230" s="94">
        <f t="shared" si="10"/>
        <v>9</v>
      </c>
      <c r="F230" s="95">
        <f t="shared" si="13"/>
        <v>0.16363636363636364</v>
      </c>
      <c r="G230" s="116"/>
      <c r="J230"/>
      <c r="K230"/>
      <c r="L230"/>
    </row>
    <row r="231" spans="1:12">
      <c r="A231" s="114">
        <v>671</v>
      </c>
      <c r="B231" s="80" t="s">
        <v>199</v>
      </c>
      <c r="C231" s="93">
        <v>1</v>
      </c>
      <c r="D231" s="93">
        <v>12</v>
      </c>
      <c r="E231" s="94">
        <f t="shared" si="10"/>
        <v>-11</v>
      </c>
      <c r="F231" s="95">
        <f t="shared" si="13"/>
        <v>-0.91666666666666663</v>
      </c>
      <c r="G231" s="116"/>
      <c r="J231"/>
      <c r="K231"/>
      <c r="L231"/>
    </row>
    <row r="232" spans="1:12">
      <c r="A232" s="114">
        <v>674</v>
      </c>
      <c r="B232" s="80" t="s">
        <v>287</v>
      </c>
      <c r="C232" s="93">
        <v>33</v>
      </c>
      <c r="D232" s="93">
        <v>73</v>
      </c>
      <c r="E232" s="94">
        <f t="shared" si="10"/>
        <v>-40</v>
      </c>
      <c r="F232" s="95">
        <f t="shared" si="13"/>
        <v>-0.54794520547945202</v>
      </c>
      <c r="G232" s="87"/>
      <c r="J232"/>
      <c r="K232"/>
      <c r="L232"/>
    </row>
    <row r="233" spans="1:12">
      <c r="A233" s="114">
        <v>675</v>
      </c>
      <c r="B233" s="80" t="s">
        <v>234</v>
      </c>
      <c r="C233" s="93">
        <v>60</v>
      </c>
      <c r="D233" s="93">
        <v>144</v>
      </c>
      <c r="E233" s="94">
        <f t="shared" si="10"/>
        <v>-84</v>
      </c>
      <c r="F233" s="95">
        <f t="shared" si="13"/>
        <v>-0.58333333333333337</v>
      </c>
      <c r="G233" s="116"/>
      <c r="J233"/>
      <c r="K233"/>
      <c r="L233"/>
    </row>
    <row r="234" spans="1:12">
      <c r="A234" s="114">
        <v>678</v>
      </c>
      <c r="B234" s="80" t="s">
        <v>40</v>
      </c>
      <c r="C234" s="93">
        <v>229</v>
      </c>
      <c r="D234" s="93">
        <v>261</v>
      </c>
      <c r="E234" s="94">
        <f t="shared" si="10"/>
        <v>-32</v>
      </c>
      <c r="F234" s="95">
        <f t="shared" si="13"/>
        <v>-0.12260536398467432</v>
      </c>
      <c r="G234" s="116"/>
      <c r="J234"/>
      <c r="K234"/>
      <c r="L234"/>
    </row>
    <row r="235" spans="1:12">
      <c r="A235" s="114">
        <v>679</v>
      </c>
      <c r="B235" s="80" t="s">
        <v>236</v>
      </c>
      <c r="C235" s="93">
        <v>439</v>
      </c>
      <c r="D235" s="93">
        <v>416</v>
      </c>
      <c r="E235" s="94">
        <f t="shared" si="10"/>
        <v>23</v>
      </c>
      <c r="F235" s="95">
        <f t="shared" si="13"/>
        <v>5.5288461538461536E-2</v>
      </c>
      <c r="G235" s="116"/>
      <c r="J235"/>
      <c r="K235"/>
      <c r="L235"/>
    </row>
    <row r="236" spans="1:12">
      <c r="A236" s="114">
        <v>681</v>
      </c>
      <c r="B236" s="80" t="s">
        <v>363</v>
      </c>
      <c r="C236" s="93">
        <v>1</v>
      </c>
      <c r="D236" s="93">
        <v>0</v>
      </c>
      <c r="E236" s="94">
        <f t="shared" si="10"/>
        <v>1</v>
      </c>
      <c r="G236" s="116"/>
      <c r="J236"/>
      <c r="K236"/>
      <c r="L236"/>
    </row>
    <row r="237" spans="1:12">
      <c r="A237" s="114">
        <v>682</v>
      </c>
      <c r="B237" s="80" t="s">
        <v>350</v>
      </c>
      <c r="C237" s="93">
        <v>10</v>
      </c>
      <c r="D237" s="93">
        <v>5</v>
      </c>
      <c r="E237" s="94">
        <f t="shared" si="10"/>
        <v>5</v>
      </c>
      <c r="F237" s="95">
        <f>E237/D237</f>
        <v>1</v>
      </c>
      <c r="G237" s="116"/>
      <c r="J237"/>
      <c r="K237"/>
      <c r="L237"/>
    </row>
    <row r="238" spans="1:12">
      <c r="A238" s="114">
        <v>695</v>
      </c>
      <c r="B238" s="80" t="s">
        <v>320</v>
      </c>
      <c r="C238" s="93">
        <v>0</v>
      </c>
      <c r="D238" s="93">
        <v>4</v>
      </c>
      <c r="E238" s="94">
        <f t="shared" si="10"/>
        <v>-4</v>
      </c>
      <c r="F238" s="95">
        <f>E238/D238</f>
        <v>-1</v>
      </c>
      <c r="G238" s="116"/>
      <c r="J238"/>
      <c r="K238"/>
      <c r="L238"/>
    </row>
    <row r="239" spans="1:12">
      <c r="A239" s="114">
        <v>701</v>
      </c>
      <c r="B239" s="80" t="s">
        <v>112</v>
      </c>
      <c r="C239" s="93">
        <v>20</v>
      </c>
      <c r="D239" s="93">
        <v>4</v>
      </c>
      <c r="E239" s="94">
        <f t="shared" si="10"/>
        <v>16</v>
      </c>
      <c r="F239" s="95">
        <f>E239/D239</f>
        <v>4</v>
      </c>
      <c r="G239" s="116"/>
      <c r="J239"/>
      <c r="K239"/>
      <c r="L239"/>
    </row>
    <row r="240" spans="1:12">
      <c r="A240" s="114">
        <v>704</v>
      </c>
      <c r="B240" s="80" t="s">
        <v>364</v>
      </c>
      <c r="C240" s="93">
        <v>1</v>
      </c>
      <c r="D240" s="93">
        <v>0</v>
      </c>
      <c r="E240" s="94">
        <f t="shared" si="10"/>
        <v>1</v>
      </c>
      <c r="G240" s="116"/>
      <c r="J240"/>
      <c r="K240"/>
      <c r="L240"/>
    </row>
    <row r="241" spans="1:12">
      <c r="A241" s="114">
        <v>707</v>
      </c>
      <c r="B241" s="80" t="s">
        <v>351</v>
      </c>
      <c r="C241" s="93">
        <v>1</v>
      </c>
      <c r="D241" s="93">
        <v>1</v>
      </c>
      <c r="E241" s="94">
        <f t="shared" si="10"/>
        <v>0</v>
      </c>
      <c r="F241" s="95">
        <f t="shared" ref="F241:F272" si="14">E241/D241</f>
        <v>0</v>
      </c>
      <c r="G241" s="116"/>
      <c r="J241"/>
      <c r="K241"/>
      <c r="L241"/>
    </row>
    <row r="242" spans="1:12">
      <c r="A242" s="114">
        <v>709</v>
      </c>
      <c r="B242" s="80" t="s">
        <v>176</v>
      </c>
      <c r="C242" s="93">
        <v>45</v>
      </c>
      <c r="D242" s="93">
        <v>76</v>
      </c>
      <c r="E242" s="94">
        <f t="shared" si="10"/>
        <v>-31</v>
      </c>
      <c r="F242" s="95">
        <f t="shared" si="14"/>
        <v>-0.40789473684210525</v>
      </c>
      <c r="G242" s="116"/>
      <c r="J242"/>
      <c r="K242"/>
      <c r="L242"/>
    </row>
    <row r="243" spans="1:12">
      <c r="A243" s="114">
        <v>711</v>
      </c>
      <c r="B243" s="80" t="s">
        <v>279</v>
      </c>
      <c r="C243" s="93">
        <v>10</v>
      </c>
      <c r="D243" s="93">
        <v>3</v>
      </c>
      <c r="E243" s="94">
        <f t="shared" si="10"/>
        <v>7</v>
      </c>
      <c r="F243" s="95">
        <f t="shared" si="14"/>
        <v>2.3333333333333335</v>
      </c>
      <c r="G243" s="87"/>
      <c r="J243"/>
      <c r="K243"/>
      <c r="L243"/>
    </row>
    <row r="244" spans="1:12">
      <c r="A244" s="114">
        <v>712</v>
      </c>
      <c r="B244" s="80" t="s">
        <v>237</v>
      </c>
      <c r="C244" s="93">
        <v>214</v>
      </c>
      <c r="D244" s="93">
        <v>112</v>
      </c>
      <c r="E244" s="94">
        <f t="shared" si="10"/>
        <v>102</v>
      </c>
      <c r="F244" s="95">
        <f t="shared" si="14"/>
        <v>0.9107142857142857</v>
      </c>
      <c r="G244" s="116"/>
      <c r="J244"/>
      <c r="K244"/>
      <c r="L244"/>
    </row>
    <row r="245" spans="1:12">
      <c r="A245" s="114">
        <v>717</v>
      </c>
      <c r="B245" s="80" t="s">
        <v>248</v>
      </c>
      <c r="C245" s="93">
        <v>23</v>
      </c>
      <c r="D245" s="93">
        <v>1</v>
      </c>
      <c r="E245" s="94">
        <f t="shared" si="10"/>
        <v>22</v>
      </c>
      <c r="F245" s="95">
        <f t="shared" si="14"/>
        <v>22</v>
      </c>
      <c r="G245" s="116"/>
      <c r="J245"/>
      <c r="K245"/>
      <c r="L245"/>
    </row>
    <row r="246" spans="1:12">
      <c r="A246" s="114">
        <v>718</v>
      </c>
      <c r="B246" s="80" t="s">
        <v>136</v>
      </c>
      <c r="C246" s="93">
        <v>116</v>
      </c>
      <c r="D246" s="93">
        <v>132</v>
      </c>
      <c r="E246" s="94">
        <f t="shared" si="10"/>
        <v>-16</v>
      </c>
      <c r="F246" s="95">
        <f t="shared" si="14"/>
        <v>-0.12121212121212122</v>
      </c>
      <c r="G246" s="116"/>
      <c r="J246"/>
      <c r="K246"/>
      <c r="L246"/>
    </row>
    <row r="247" spans="1:12">
      <c r="A247" s="114">
        <v>720</v>
      </c>
      <c r="B247" s="80" t="s">
        <v>321</v>
      </c>
      <c r="C247" s="93">
        <v>0</v>
      </c>
      <c r="D247" s="93">
        <v>10</v>
      </c>
      <c r="E247" s="94">
        <f t="shared" si="10"/>
        <v>-10</v>
      </c>
      <c r="F247" s="95">
        <f t="shared" si="14"/>
        <v>-1</v>
      </c>
      <c r="G247" s="87"/>
      <c r="J247"/>
      <c r="K247"/>
      <c r="L247"/>
    </row>
    <row r="248" spans="1:12">
      <c r="A248" s="114">
        <v>721</v>
      </c>
      <c r="B248" s="80" t="s">
        <v>87</v>
      </c>
      <c r="C248" s="93">
        <v>17</v>
      </c>
      <c r="D248" s="93">
        <v>23</v>
      </c>
      <c r="E248" s="94">
        <f t="shared" si="10"/>
        <v>-6</v>
      </c>
      <c r="F248" s="95">
        <f t="shared" si="14"/>
        <v>-0.2608695652173913</v>
      </c>
      <c r="G248" s="116"/>
      <c r="J248"/>
      <c r="K248"/>
      <c r="L248"/>
    </row>
    <row r="249" spans="1:12">
      <c r="A249" s="114">
        <v>722</v>
      </c>
      <c r="B249" s="80" t="s">
        <v>44</v>
      </c>
      <c r="C249" s="93">
        <v>342</v>
      </c>
      <c r="D249" s="93">
        <v>453</v>
      </c>
      <c r="E249" s="94">
        <f t="shared" si="10"/>
        <v>-111</v>
      </c>
      <c r="F249" s="95">
        <f t="shared" si="14"/>
        <v>-0.24503311258278146</v>
      </c>
      <c r="G249" s="116"/>
      <c r="J249"/>
      <c r="K249"/>
      <c r="L249"/>
    </row>
    <row r="250" spans="1:12">
      <c r="A250" s="114">
        <v>723</v>
      </c>
      <c r="B250" s="80" t="s">
        <v>56</v>
      </c>
      <c r="C250" s="93">
        <v>280</v>
      </c>
      <c r="D250" s="93">
        <v>244</v>
      </c>
      <c r="E250" s="94">
        <f t="shared" si="10"/>
        <v>36</v>
      </c>
      <c r="F250" s="95">
        <f t="shared" si="14"/>
        <v>0.14754098360655737</v>
      </c>
      <c r="G250" s="116"/>
      <c r="J250"/>
      <c r="K250"/>
      <c r="L250"/>
    </row>
    <row r="251" spans="1:12">
      <c r="A251" s="114">
        <v>724</v>
      </c>
      <c r="B251" s="80" t="s">
        <v>54</v>
      </c>
      <c r="C251" s="93">
        <v>183</v>
      </c>
      <c r="D251" s="93">
        <v>169</v>
      </c>
      <c r="E251" s="94">
        <f t="shared" si="10"/>
        <v>14</v>
      </c>
      <c r="F251" s="95">
        <f t="shared" si="14"/>
        <v>8.2840236686390539E-2</v>
      </c>
      <c r="G251" s="116"/>
      <c r="J251"/>
      <c r="K251"/>
      <c r="L251"/>
    </row>
    <row r="252" spans="1:12">
      <c r="A252" s="114">
        <v>725</v>
      </c>
      <c r="B252" s="80" t="s">
        <v>195</v>
      </c>
      <c r="C252" s="93">
        <v>7</v>
      </c>
      <c r="D252" s="93">
        <v>16</v>
      </c>
      <c r="E252" s="94">
        <f t="shared" si="10"/>
        <v>-9</v>
      </c>
      <c r="F252" s="95">
        <f t="shared" si="14"/>
        <v>-0.5625</v>
      </c>
      <c r="G252" s="116"/>
      <c r="J252"/>
      <c r="K252"/>
      <c r="L252"/>
    </row>
    <row r="253" spans="1:12">
      <c r="A253" s="114">
        <v>726</v>
      </c>
      <c r="B253" s="80" t="s">
        <v>312</v>
      </c>
      <c r="C253" s="93">
        <v>7</v>
      </c>
      <c r="D253" s="93">
        <v>2</v>
      </c>
      <c r="E253" s="94">
        <f t="shared" si="10"/>
        <v>5</v>
      </c>
      <c r="F253" s="95">
        <f t="shared" si="14"/>
        <v>2.5</v>
      </c>
      <c r="G253" s="116"/>
      <c r="J253"/>
      <c r="K253"/>
      <c r="L253"/>
    </row>
    <row r="254" spans="1:12">
      <c r="A254" s="114">
        <v>728</v>
      </c>
      <c r="B254" s="80" t="s">
        <v>167</v>
      </c>
      <c r="C254" s="93">
        <v>166</v>
      </c>
      <c r="D254" s="93">
        <v>220</v>
      </c>
      <c r="E254" s="94">
        <f t="shared" si="10"/>
        <v>-54</v>
      </c>
      <c r="F254" s="95">
        <f t="shared" si="14"/>
        <v>-0.24545454545454545</v>
      </c>
      <c r="G254" s="116"/>
      <c r="J254"/>
      <c r="K254"/>
      <c r="L254"/>
    </row>
    <row r="255" spans="1:12">
      <c r="A255" s="114">
        <v>730</v>
      </c>
      <c r="B255" s="80" t="s">
        <v>352</v>
      </c>
      <c r="C255" s="93">
        <v>1</v>
      </c>
      <c r="D255" s="93">
        <v>1</v>
      </c>
      <c r="E255" s="94">
        <f t="shared" si="10"/>
        <v>0</v>
      </c>
      <c r="F255" s="95">
        <f t="shared" si="14"/>
        <v>0</v>
      </c>
      <c r="G255" s="116"/>
      <c r="J255"/>
      <c r="K255"/>
      <c r="L255"/>
    </row>
    <row r="256" spans="1:12">
      <c r="A256" s="114">
        <v>731</v>
      </c>
      <c r="B256" s="80" t="s">
        <v>214</v>
      </c>
      <c r="C256" s="93">
        <v>32</v>
      </c>
      <c r="D256" s="93">
        <v>22</v>
      </c>
      <c r="E256" s="94">
        <f t="shared" si="10"/>
        <v>10</v>
      </c>
      <c r="F256" s="95">
        <f t="shared" si="14"/>
        <v>0.45454545454545453</v>
      </c>
      <c r="G256" s="116"/>
      <c r="J256"/>
      <c r="K256"/>
      <c r="L256"/>
    </row>
    <row r="257" spans="1:12">
      <c r="A257" s="114">
        <v>732</v>
      </c>
      <c r="B257" s="80" t="s">
        <v>177</v>
      </c>
      <c r="C257" s="93">
        <v>94</v>
      </c>
      <c r="D257" s="93">
        <v>72</v>
      </c>
      <c r="E257" s="94">
        <f t="shared" ref="E257:E320" si="15">C257-D257</f>
        <v>22</v>
      </c>
      <c r="F257" s="95">
        <f t="shared" si="14"/>
        <v>0.30555555555555558</v>
      </c>
      <c r="G257" s="116"/>
      <c r="J257"/>
      <c r="K257"/>
      <c r="L257"/>
    </row>
    <row r="258" spans="1:12">
      <c r="A258" s="114">
        <v>734</v>
      </c>
      <c r="B258" s="80" t="s">
        <v>94</v>
      </c>
      <c r="C258" s="93">
        <v>6</v>
      </c>
      <c r="D258" s="93">
        <v>20</v>
      </c>
      <c r="E258" s="94">
        <f t="shared" si="15"/>
        <v>-14</v>
      </c>
      <c r="F258" s="95">
        <f t="shared" si="14"/>
        <v>-0.7</v>
      </c>
      <c r="G258" s="116"/>
      <c r="J258"/>
      <c r="K258"/>
      <c r="L258"/>
    </row>
    <row r="259" spans="1:12">
      <c r="A259" s="114">
        <v>735</v>
      </c>
      <c r="B259" s="80" t="s">
        <v>101</v>
      </c>
      <c r="C259" s="93">
        <v>220</v>
      </c>
      <c r="D259" s="93">
        <v>213</v>
      </c>
      <c r="E259" s="94">
        <f t="shared" si="15"/>
        <v>7</v>
      </c>
      <c r="F259" s="95">
        <f t="shared" si="14"/>
        <v>3.2863849765258218E-2</v>
      </c>
      <c r="G259" s="116"/>
      <c r="J259"/>
      <c r="K259"/>
      <c r="L259"/>
    </row>
    <row r="260" spans="1:12">
      <c r="A260" s="114">
        <v>736</v>
      </c>
      <c r="B260" s="80" t="s">
        <v>171</v>
      </c>
      <c r="C260" s="93">
        <v>26</v>
      </c>
      <c r="D260" s="93">
        <v>35</v>
      </c>
      <c r="E260" s="94">
        <f t="shared" si="15"/>
        <v>-9</v>
      </c>
      <c r="F260" s="95">
        <f t="shared" si="14"/>
        <v>-0.25714285714285712</v>
      </c>
      <c r="G260" s="116"/>
      <c r="J260"/>
      <c r="K260"/>
      <c r="L260"/>
    </row>
    <row r="261" spans="1:12">
      <c r="A261" s="114">
        <v>737</v>
      </c>
      <c r="B261" s="80" t="s">
        <v>280</v>
      </c>
      <c r="C261" s="93">
        <v>0</v>
      </c>
      <c r="D261" s="93">
        <v>1</v>
      </c>
      <c r="E261" s="94">
        <f t="shared" si="15"/>
        <v>-1</v>
      </c>
      <c r="F261" s="95">
        <f t="shared" si="14"/>
        <v>-1</v>
      </c>
      <c r="G261" s="116"/>
      <c r="J261"/>
      <c r="K261"/>
      <c r="L261"/>
    </row>
    <row r="262" spans="1:12">
      <c r="A262" s="114">
        <v>738</v>
      </c>
      <c r="B262" s="80" t="s">
        <v>168</v>
      </c>
      <c r="C262" s="93">
        <v>75</v>
      </c>
      <c r="D262" s="93">
        <v>96</v>
      </c>
      <c r="E262" s="94">
        <f t="shared" si="15"/>
        <v>-21</v>
      </c>
      <c r="F262" s="95">
        <f t="shared" si="14"/>
        <v>-0.21875</v>
      </c>
      <c r="G262" s="116"/>
      <c r="J262"/>
      <c r="K262"/>
      <c r="L262"/>
    </row>
    <row r="263" spans="1:12">
      <c r="A263" s="114">
        <v>739</v>
      </c>
      <c r="B263" s="80" t="s">
        <v>113</v>
      </c>
      <c r="C263" s="93">
        <v>12</v>
      </c>
      <c r="D263" s="93">
        <v>12</v>
      </c>
      <c r="E263" s="94">
        <f t="shared" si="15"/>
        <v>0</v>
      </c>
      <c r="F263" s="95">
        <f t="shared" si="14"/>
        <v>0</v>
      </c>
      <c r="G263" s="116"/>
      <c r="J263"/>
      <c r="K263"/>
      <c r="L263"/>
    </row>
    <row r="264" spans="1:12">
      <c r="A264" s="114">
        <v>802</v>
      </c>
      <c r="B264" s="80" t="s">
        <v>57</v>
      </c>
      <c r="C264" s="93">
        <v>373</v>
      </c>
      <c r="D264" s="93">
        <v>441</v>
      </c>
      <c r="E264" s="94">
        <f t="shared" si="15"/>
        <v>-68</v>
      </c>
      <c r="F264" s="95">
        <f t="shared" si="14"/>
        <v>-0.15419501133786848</v>
      </c>
      <c r="G264" s="116"/>
      <c r="J264"/>
      <c r="K264"/>
      <c r="L264"/>
    </row>
    <row r="265" spans="1:12">
      <c r="A265" s="114">
        <v>803</v>
      </c>
      <c r="B265" s="80" t="s">
        <v>268</v>
      </c>
      <c r="C265" s="93">
        <v>22</v>
      </c>
      <c r="D265" s="93">
        <v>4</v>
      </c>
      <c r="E265" s="94">
        <f t="shared" si="15"/>
        <v>18</v>
      </c>
      <c r="F265" s="95">
        <f t="shared" si="14"/>
        <v>4.5</v>
      </c>
      <c r="G265" s="116"/>
      <c r="J265"/>
      <c r="K265"/>
      <c r="L265"/>
    </row>
    <row r="266" spans="1:12">
      <c r="A266" s="114">
        <v>804</v>
      </c>
      <c r="B266" s="80" t="s">
        <v>114</v>
      </c>
      <c r="C266" s="93">
        <v>19</v>
      </c>
      <c r="D266" s="93">
        <v>20</v>
      </c>
      <c r="E266" s="94">
        <f t="shared" si="15"/>
        <v>-1</v>
      </c>
      <c r="F266" s="95">
        <f t="shared" si="14"/>
        <v>-0.05</v>
      </c>
      <c r="G266" s="116"/>
      <c r="J266"/>
      <c r="K266"/>
      <c r="L266"/>
    </row>
    <row r="267" spans="1:12">
      <c r="A267" s="114">
        <v>805</v>
      </c>
      <c r="B267" s="80" t="s">
        <v>93</v>
      </c>
      <c r="C267" s="93">
        <v>45</v>
      </c>
      <c r="D267" s="93">
        <v>36</v>
      </c>
      <c r="E267" s="94">
        <f t="shared" si="15"/>
        <v>9</v>
      </c>
      <c r="F267" s="95">
        <f t="shared" si="14"/>
        <v>0.25</v>
      </c>
      <c r="G267" s="116"/>
      <c r="J267"/>
      <c r="K267"/>
      <c r="L267"/>
    </row>
    <row r="268" spans="1:12">
      <c r="A268" s="114">
        <v>806</v>
      </c>
      <c r="B268" s="80" t="s">
        <v>28</v>
      </c>
      <c r="C268" s="93">
        <v>1187</v>
      </c>
      <c r="D268" s="93">
        <v>1421</v>
      </c>
      <c r="E268" s="94">
        <f t="shared" si="15"/>
        <v>-234</v>
      </c>
      <c r="F268" s="95">
        <f t="shared" si="14"/>
        <v>-0.16467276565798733</v>
      </c>
      <c r="G268" s="116"/>
      <c r="J268"/>
      <c r="K268"/>
      <c r="L268"/>
    </row>
    <row r="269" spans="1:12">
      <c r="A269" s="114">
        <v>807</v>
      </c>
      <c r="B269" s="80" t="s">
        <v>186</v>
      </c>
      <c r="C269" s="93">
        <v>35</v>
      </c>
      <c r="D269" s="93">
        <v>40</v>
      </c>
      <c r="E269" s="94">
        <f t="shared" si="15"/>
        <v>-5</v>
      </c>
      <c r="F269" s="95">
        <f t="shared" si="14"/>
        <v>-0.125</v>
      </c>
      <c r="G269" s="116"/>
      <c r="J269"/>
      <c r="K269"/>
      <c r="L269"/>
    </row>
    <row r="270" spans="1:12">
      <c r="A270" s="114">
        <v>808</v>
      </c>
      <c r="B270" s="80" t="s">
        <v>29</v>
      </c>
      <c r="C270" s="93">
        <v>773</v>
      </c>
      <c r="D270" s="93">
        <v>780</v>
      </c>
      <c r="E270" s="94">
        <f t="shared" si="15"/>
        <v>-7</v>
      </c>
      <c r="F270" s="95">
        <f t="shared" si="14"/>
        <v>-8.9743589743589737E-3</v>
      </c>
      <c r="G270" s="116"/>
      <c r="J270"/>
      <c r="K270"/>
      <c r="L270"/>
    </row>
    <row r="271" spans="1:12">
      <c r="A271" s="114">
        <v>809</v>
      </c>
      <c r="B271" s="80" t="s">
        <v>181</v>
      </c>
      <c r="C271" s="93">
        <v>35</v>
      </c>
      <c r="D271" s="93">
        <v>28</v>
      </c>
      <c r="E271" s="94">
        <f t="shared" si="15"/>
        <v>7</v>
      </c>
      <c r="F271" s="95">
        <f t="shared" si="14"/>
        <v>0.25</v>
      </c>
      <c r="G271" s="116"/>
      <c r="J271"/>
      <c r="K271"/>
      <c r="L271"/>
    </row>
    <row r="272" spans="1:12">
      <c r="A272" s="114">
        <v>810</v>
      </c>
      <c r="B272" s="80" t="s">
        <v>32</v>
      </c>
      <c r="C272" s="93">
        <v>843</v>
      </c>
      <c r="D272" s="93">
        <v>1027</v>
      </c>
      <c r="E272" s="94">
        <f t="shared" si="15"/>
        <v>-184</v>
      </c>
      <c r="F272" s="95">
        <f t="shared" si="14"/>
        <v>-0.17916260954235638</v>
      </c>
      <c r="G272" s="87"/>
      <c r="J272"/>
      <c r="K272"/>
      <c r="L272"/>
    </row>
    <row r="273" spans="1:12">
      <c r="A273" s="114">
        <v>811</v>
      </c>
      <c r="B273" s="80" t="s">
        <v>21</v>
      </c>
      <c r="C273" s="93">
        <v>2020</v>
      </c>
      <c r="D273" s="93">
        <v>2168</v>
      </c>
      <c r="E273" s="94">
        <f t="shared" si="15"/>
        <v>-148</v>
      </c>
      <c r="F273" s="95">
        <f t="shared" ref="F273:F304" si="16">E273/D273</f>
        <v>-6.8265682656826573E-2</v>
      </c>
      <c r="G273" s="116"/>
      <c r="J273"/>
      <c r="K273"/>
      <c r="L273"/>
    </row>
    <row r="274" spans="1:12">
      <c r="A274" s="114">
        <v>812</v>
      </c>
      <c r="B274" s="80" t="s">
        <v>108</v>
      </c>
      <c r="C274" s="93">
        <v>10</v>
      </c>
      <c r="D274" s="93">
        <v>8</v>
      </c>
      <c r="E274" s="94">
        <f t="shared" si="15"/>
        <v>2</v>
      </c>
      <c r="F274" s="95">
        <f t="shared" si="16"/>
        <v>0.25</v>
      </c>
      <c r="G274" s="116"/>
      <c r="J274"/>
      <c r="K274"/>
      <c r="L274"/>
    </row>
    <row r="275" spans="1:12">
      <c r="A275" s="114">
        <v>813</v>
      </c>
      <c r="B275" s="80" t="s">
        <v>144</v>
      </c>
      <c r="C275" s="93">
        <v>112</v>
      </c>
      <c r="D275" s="93">
        <v>59</v>
      </c>
      <c r="E275" s="94">
        <f t="shared" si="15"/>
        <v>53</v>
      </c>
      <c r="F275" s="95">
        <f t="shared" si="16"/>
        <v>0.89830508474576276</v>
      </c>
      <c r="G275" s="116"/>
      <c r="J275"/>
      <c r="K275"/>
      <c r="L275"/>
    </row>
    <row r="276" spans="1:12">
      <c r="A276" s="114">
        <v>814</v>
      </c>
      <c r="B276" s="80" t="s">
        <v>22</v>
      </c>
      <c r="C276" s="93">
        <v>2127</v>
      </c>
      <c r="D276" s="93">
        <v>2328</v>
      </c>
      <c r="E276" s="94">
        <f t="shared" si="15"/>
        <v>-201</v>
      </c>
      <c r="F276" s="95">
        <f t="shared" si="16"/>
        <v>-8.6340206185567009E-2</v>
      </c>
      <c r="G276" s="116"/>
      <c r="J276"/>
      <c r="K276"/>
      <c r="L276"/>
    </row>
    <row r="277" spans="1:12">
      <c r="A277" s="114">
        <v>815</v>
      </c>
      <c r="B277" s="80" t="s">
        <v>152</v>
      </c>
      <c r="C277" s="93">
        <v>427</v>
      </c>
      <c r="D277" s="93">
        <v>423</v>
      </c>
      <c r="E277" s="94">
        <f t="shared" si="15"/>
        <v>4</v>
      </c>
      <c r="F277" s="95">
        <f t="shared" si="16"/>
        <v>9.4562647754137114E-3</v>
      </c>
      <c r="G277" s="116"/>
      <c r="J277"/>
      <c r="K277"/>
      <c r="L277"/>
    </row>
    <row r="278" spans="1:12">
      <c r="A278" s="114">
        <v>816</v>
      </c>
      <c r="B278" s="80" t="s">
        <v>207</v>
      </c>
      <c r="C278" s="93">
        <v>210</v>
      </c>
      <c r="D278" s="93">
        <v>159</v>
      </c>
      <c r="E278" s="94">
        <f t="shared" si="15"/>
        <v>51</v>
      </c>
      <c r="F278" s="95">
        <f t="shared" si="16"/>
        <v>0.32075471698113206</v>
      </c>
      <c r="G278" s="116"/>
      <c r="J278"/>
      <c r="K278"/>
      <c r="L278"/>
    </row>
    <row r="279" spans="1:12">
      <c r="A279" s="114">
        <v>817</v>
      </c>
      <c r="B279" s="80" t="s">
        <v>200</v>
      </c>
      <c r="C279" s="93">
        <v>249</v>
      </c>
      <c r="D279" s="93">
        <v>242</v>
      </c>
      <c r="E279" s="94">
        <f t="shared" si="15"/>
        <v>7</v>
      </c>
      <c r="F279" s="95">
        <f t="shared" si="16"/>
        <v>2.8925619834710745E-2</v>
      </c>
      <c r="G279" s="116"/>
      <c r="J279"/>
      <c r="K279"/>
      <c r="L279"/>
    </row>
    <row r="280" spans="1:12">
      <c r="A280" s="114">
        <v>818</v>
      </c>
      <c r="B280" s="80" t="s">
        <v>104</v>
      </c>
      <c r="C280" s="93">
        <v>4</v>
      </c>
      <c r="D280" s="93">
        <v>3</v>
      </c>
      <c r="E280" s="94">
        <f t="shared" si="15"/>
        <v>1</v>
      </c>
      <c r="F280" s="95">
        <f t="shared" si="16"/>
        <v>0.33333333333333331</v>
      </c>
      <c r="G280" s="116"/>
      <c r="J280"/>
      <c r="K280"/>
      <c r="L280"/>
    </row>
    <row r="281" spans="1:12">
      <c r="A281" s="114">
        <v>819</v>
      </c>
      <c r="B281" s="80" t="s">
        <v>43</v>
      </c>
      <c r="C281" s="93">
        <v>575</v>
      </c>
      <c r="D281" s="93">
        <v>530</v>
      </c>
      <c r="E281" s="94">
        <f t="shared" si="15"/>
        <v>45</v>
      </c>
      <c r="F281" s="95">
        <f t="shared" si="16"/>
        <v>8.4905660377358486E-2</v>
      </c>
      <c r="G281" s="116"/>
      <c r="J281"/>
      <c r="K281"/>
      <c r="L281"/>
    </row>
    <row r="282" spans="1:12">
      <c r="A282" s="114">
        <v>820</v>
      </c>
      <c r="B282" s="80" t="s">
        <v>48</v>
      </c>
      <c r="C282" s="93">
        <v>346</v>
      </c>
      <c r="D282" s="93">
        <v>358</v>
      </c>
      <c r="E282" s="94">
        <f t="shared" si="15"/>
        <v>-12</v>
      </c>
      <c r="F282" s="95">
        <f t="shared" si="16"/>
        <v>-3.3519553072625698E-2</v>
      </c>
      <c r="G282" s="116"/>
      <c r="J282"/>
      <c r="K282"/>
      <c r="L282"/>
    </row>
    <row r="283" spans="1:12">
      <c r="A283" s="114">
        <v>822</v>
      </c>
      <c r="B283" s="80" t="s">
        <v>210</v>
      </c>
      <c r="C283" s="93">
        <v>605</v>
      </c>
      <c r="D283" s="93">
        <v>561</v>
      </c>
      <c r="E283" s="94">
        <f t="shared" si="15"/>
        <v>44</v>
      </c>
      <c r="F283" s="95">
        <f t="shared" si="16"/>
        <v>7.8431372549019607E-2</v>
      </c>
      <c r="G283" s="116"/>
      <c r="J283"/>
      <c r="K283"/>
      <c r="L283"/>
    </row>
    <row r="284" spans="1:12">
      <c r="A284" s="114">
        <v>901</v>
      </c>
      <c r="B284" s="80" t="s">
        <v>41</v>
      </c>
      <c r="C284" s="93">
        <v>402</v>
      </c>
      <c r="D284" s="93">
        <v>429</v>
      </c>
      <c r="E284" s="94">
        <f t="shared" si="15"/>
        <v>-27</v>
      </c>
      <c r="F284" s="95">
        <f t="shared" si="16"/>
        <v>-6.2937062937062943E-2</v>
      </c>
      <c r="G284" s="116"/>
      <c r="J284"/>
      <c r="K284"/>
      <c r="L284"/>
    </row>
    <row r="285" spans="1:12">
      <c r="A285" s="114">
        <v>902</v>
      </c>
      <c r="B285" s="80" t="s">
        <v>49</v>
      </c>
      <c r="C285" s="93">
        <v>614</v>
      </c>
      <c r="D285" s="93">
        <v>582</v>
      </c>
      <c r="E285" s="94">
        <f t="shared" si="15"/>
        <v>32</v>
      </c>
      <c r="F285" s="95">
        <f t="shared" si="16"/>
        <v>5.4982817869415807E-2</v>
      </c>
      <c r="G285" s="116"/>
      <c r="J285"/>
      <c r="K285"/>
      <c r="L285"/>
    </row>
    <row r="286" spans="1:12">
      <c r="A286" s="114">
        <v>903</v>
      </c>
      <c r="B286" s="80" t="s">
        <v>105</v>
      </c>
      <c r="C286" s="93">
        <v>53</v>
      </c>
      <c r="D286" s="93">
        <v>79</v>
      </c>
      <c r="E286" s="94">
        <f t="shared" si="15"/>
        <v>-26</v>
      </c>
      <c r="F286" s="95">
        <f t="shared" si="16"/>
        <v>-0.32911392405063289</v>
      </c>
      <c r="G286" s="116"/>
      <c r="J286"/>
      <c r="K286"/>
      <c r="L286"/>
    </row>
    <row r="287" spans="1:12">
      <c r="A287" s="114">
        <v>904</v>
      </c>
      <c r="B287" s="80" t="s">
        <v>221</v>
      </c>
      <c r="C287" s="93">
        <v>85</v>
      </c>
      <c r="D287" s="93">
        <v>76</v>
      </c>
      <c r="E287" s="94">
        <f t="shared" si="15"/>
        <v>9</v>
      </c>
      <c r="F287" s="95">
        <f t="shared" si="16"/>
        <v>0.11842105263157894</v>
      </c>
      <c r="G287" s="116"/>
      <c r="J287"/>
      <c r="K287"/>
      <c r="L287"/>
    </row>
    <row r="288" spans="1:12">
      <c r="A288" s="114">
        <v>905</v>
      </c>
      <c r="B288" s="80" t="s">
        <v>27</v>
      </c>
      <c r="C288" s="93">
        <v>1075</v>
      </c>
      <c r="D288" s="93">
        <v>1165</v>
      </c>
      <c r="E288" s="94">
        <f t="shared" si="15"/>
        <v>-90</v>
      </c>
      <c r="F288" s="95">
        <f t="shared" si="16"/>
        <v>-7.7253218884120178E-2</v>
      </c>
      <c r="G288" s="116"/>
      <c r="J288"/>
      <c r="K288"/>
      <c r="L288"/>
    </row>
    <row r="289" spans="1:12">
      <c r="A289" s="114">
        <v>906</v>
      </c>
      <c r="B289" s="80" t="s">
        <v>218</v>
      </c>
      <c r="C289" s="93">
        <v>1118</v>
      </c>
      <c r="D289" s="93">
        <v>1141</v>
      </c>
      <c r="E289" s="94">
        <f t="shared" si="15"/>
        <v>-23</v>
      </c>
      <c r="F289" s="95">
        <f t="shared" si="16"/>
        <v>-2.0157756354075372E-2</v>
      </c>
      <c r="G289" s="116"/>
      <c r="J289"/>
      <c r="K289"/>
      <c r="L289"/>
    </row>
    <row r="290" spans="1:12">
      <c r="A290" s="114">
        <v>907</v>
      </c>
      <c r="B290" s="80" t="s">
        <v>63</v>
      </c>
      <c r="C290" s="93">
        <v>1030</v>
      </c>
      <c r="D290" s="93">
        <v>1076</v>
      </c>
      <c r="E290" s="94">
        <f t="shared" si="15"/>
        <v>-46</v>
      </c>
      <c r="F290" s="95">
        <f t="shared" si="16"/>
        <v>-4.2750929368029739E-2</v>
      </c>
      <c r="G290" s="116"/>
      <c r="J290"/>
      <c r="K290"/>
      <c r="L290"/>
    </row>
    <row r="291" spans="1:12">
      <c r="A291" s="114">
        <v>910</v>
      </c>
      <c r="B291" s="80" t="s">
        <v>211</v>
      </c>
      <c r="C291" s="93">
        <v>141</v>
      </c>
      <c r="D291" s="93">
        <v>170</v>
      </c>
      <c r="E291" s="94">
        <f t="shared" si="15"/>
        <v>-29</v>
      </c>
      <c r="F291" s="95">
        <f t="shared" si="16"/>
        <v>-0.17058823529411765</v>
      </c>
      <c r="G291" s="116"/>
      <c r="J291"/>
      <c r="K291"/>
      <c r="L291"/>
    </row>
    <row r="292" spans="1:12">
      <c r="A292" s="114">
        <v>912</v>
      </c>
      <c r="B292" s="80" t="s">
        <v>288</v>
      </c>
      <c r="C292" s="93">
        <v>649</v>
      </c>
      <c r="D292" s="93">
        <v>702</v>
      </c>
      <c r="E292" s="94">
        <f t="shared" si="15"/>
        <v>-53</v>
      </c>
      <c r="F292" s="95">
        <f t="shared" si="16"/>
        <v>-7.5498575498575499E-2</v>
      </c>
      <c r="G292" s="116"/>
      <c r="J292"/>
      <c r="K292"/>
      <c r="L292"/>
    </row>
    <row r="293" spans="1:12">
      <c r="A293" s="114">
        <v>913</v>
      </c>
      <c r="B293" s="80" t="s">
        <v>231</v>
      </c>
      <c r="C293" s="93">
        <v>542</v>
      </c>
      <c r="D293" s="93">
        <v>513</v>
      </c>
      <c r="E293" s="94">
        <f t="shared" si="15"/>
        <v>29</v>
      </c>
      <c r="F293" s="95">
        <f t="shared" si="16"/>
        <v>5.6530214424951264E-2</v>
      </c>
      <c r="G293" s="116"/>
      <c r="J293"/>
      <c r="K293"/>
      <c r="L293"/>
    </row>
    <row r="294" spans="1:12">
      <c r="A294" s="114">
        <v>914</v>
      </c>
      <c r="B294" s="80" t="s">
        <v>153</v>
      </c>
      <c r="C294" s="93">
        <v>55</v>
      </c>
      <c r="D294" s="93">
        <v>44</v>
      </c>
      <c r="E294" s="94">
        <f t="shared" si="15"/>
        <v>11</v>
      </c>
      <c r="F294" s="95">
        <f t="shared" si="16"/>
        <v>0.25</v>
      </c>
      <c r="G294" s="116"/>
      <c r="J294"/>
      <c r="K294"/>
      <c r="L294"/>
    </row>
    <row r="295" spans="1:12">
      <c r="A295" s="114">
        <v>915</v>
      </c>
      <c r="B295" s="80" t="s">
        <v>157</v>
      </c>
      <c r="C295" s="93">
        <v>76</v>
      </c>
      <c r="D295" s="93">
        <v>106</v>
      </c>
      <c r="E295" s="94">
        <f t="shared" si="15"/>
        <v>-30</v>
      </c>
      <c r="F295" s="95">
        <f t="shared" si="16"/>
        <v>-0.28301886792452829</v>
      </c>
      <c r="G295" s="116"/>
      <c r="J295"/>
      <c r="K295"/>
      <c r="L295"/>
    </row>
    <row r="296" spans="1:12">
      <c r="A296" s="114">
        <v>916</v>
      </c>
      <c r="B296" s="80" t="s">
        <v>126</v>
      </c>
      <c r="C296" s="93">
        <v>107</v>
      </c>
      <c r="D296" s="93">
        <v>149</v>
      </c>
      <c r="E296" s="94">
        <f t="shared" si="15"/>
        <v>-42</v>
      </c>
      <c r="F296" s="95">
        <f t="shared" si="16"/>
        <v>-0.28187919463087246</v>
      </c>
      <c r="G296" s="116"/>
      <c r="J296"/>
      <c r="K296"/>
      <c r="L296"/>
    </row>
    <row r="297" spans="1:12">
      <c r="A297" s="114">
        <v>917</v>
      </c>
      <c r="B297" s="80" t="s">
        <v>173</v>
      </c>
      <c r="C297" s="93">
        <v>28</v>
      </c>
      <c r="D297" s="93">
        <v>14</v>
      </c>
      <c r="E297" s="94">
        <f t="shared" si="15"/>
        <v>14</v>
      </c>
      <c r="F297" s="95">
        <f t="shared" si="16"/>
        <v>1</v>
      </c>
      <c r="G297" s="116"/>
      <c r="J297"/>
      <c r="K297"/>
      <c r="L297"/>
    </row>
    <row r="298" spans="1:12">
      <c r="A298" s="114">
        <v>918</v>
      </c>
      <c r="B298" s="80" t="s">
        <v>169</v>
      </c>
      <c r="C298" s="93">
        <v>36</v>
      </c>
      <c r="D298" s="93">
        <v>18</v>
      </c>
      <c r="E298" s="94">
        <f t="shared" si="15"/>
        <v>18</v>
      </c>
      <c r="F298" s="95">
        <f t="shared" si="16"/>
        <v>1</v>
      </c>
      <c r="G298" s="116"/>
      <c r="J298"/>
      <c r="K298"/>
      <c r="L298"/>
    </row>
    <row r="299" spans="1:12">
      <c r="A299" s="114">
        <v>919</v>
      </c>
      <c r="B299" s="80" t="s">
        <v>212</v>
      </c>
      <c r="C299" s="93">
        <v>183</v>
      </c>
      <c r="D299" s="93">
        <v>197</v>
      </c>
      <c r="E299" s="94">
        <f t="shared" si="15"/>
        <v>-14</v>
      </c>
      <c r="F299" s="95">
        <f t="shared" si="16"/>
        <v>-7.1065989847715741E-2</v>
      </c>
      <c r="G299" s="116"/>
      <c r="J299"/>
      <c r="K299"/>
      <c r="L299"/>
    </row>
    <row r="300" spans="1:12">
      <c r="A300" s="114">
        <v>920</v>
      </c>
      <c r="B300" s="80" t="s">
        <v>106</v>
      </c>
      <c r="C300" s="93">
        <v>46</v>
      </c>
      <c r="D300" s="93">
        <v>57</v>
      </c>
      <c r="E300" s="94">
        <f t="shared" si="15"/>
        <v>-11</v>
      </c>
      <c r="F300" s="95">
        <f t="shared" si="16"/>
        <v>-0.19298245614035087</v>
      </c>
      <c r="G300" s="116"/>
      <c r="J300"/>
      <c r="K300"/>
      <c r="L300"/>
    </row>
    <row r="301" spans="1:12">
      <c r="A301" s="114">
        <v>921</v>
      </c>
      <c r="B301" s="80" t="s">
        <v>109</v>
      </c>
      <c r="C301" s="93">
        <v>137</v>
      </c>
      <c r="D301" s="93">
        <v>121</v>
      </c>
      <c r="E301" s="94">
        <f t="shared" si="15"/>
        <v>16</v>
      </c>
      <c r="F301" s="95">
        <f t="shared" si="16"/>
        <v>0.13223140495867769</v>
      </c>
      <c r="G301" s="116"/>
      <c r="J301"/>
      <c r="K301"/>
      <c r="L301"/>
    </row>
    <row r="302" spans="1:12">
      <c r="A302" s="114">
        <v>922</v>
      </c>
      <c r="B302" s="80" t="s">
        <v>289</v>
      </c>
      <c r="C302" s="93">
        <v>412</v>
      </c>
      <c r="D302" s="93">
        <v>343</v>
      </c>
      <c r="E302" s="94">
        <f t="shared" si="15"/>
        <v>69</v>
      </c>
      <c r="F302" s="95">
        <f t="shared" si="16"/>
        <v>0.20116618075801748</v>
      </c>
      <c r="G302" s="116"/>
      <c r="J302"/>
      <c r="K302"/>
      <c r="L302"/>
    </row>
    <row r="303" spans="1:12">
      <c r="A303" s="114">
        <v>925</v>
      </c>
      <c r="B303" s="80" t="s">
        <v>115</v>
      </c>
      <c r="C303" s="93">
        <v>610</v>
      </c>
      <c r="D303" s="93">
        <v>467</v>
      </c>
      <c r="E303" s="94">
        <f t="shared" si="15"/>
        <v>143</v>
      </c>
      <c r="F303" s="95">
        <f t="shared" si="16"/>
        <v>0.30620985010706636</v>
      </c>
      <c r="G303" s="116"/>
      <c r="J303"/>
      <c r="K303"/>
      <c r="L303"/>
    </row>
    <row r="304" spans="1:12">
      <c r="A304" s="114">
        <v>926</v>
      </c>
      <c r="B304" s="80" t="s">
        <v>50</v>
      </c>
      <c r="C304" s="93">
        <v>556</v>
      </c>
      <c r="D304" s="93">
        <v>620</v>
      </c>
      <c r="E304" s="94">
        <f t="shared" si="15"/>
        <v>-64</v>
      </c>
      <c r="F304" s="95">
        <f t="shared" si="16"/>
        <v>-0.1032258064516129</v>
      </c>
      <c r="G304" s="116"/>
      <c r="J304"/>
      <c r="K304"/>
      <c r="L304"/>
    </row>
    <row r="305" spans="1:12">
      <c r="A305" s="114">
        <v>927</v>
      </c>
      <c r="B305" s="80" t="s">
        <v>75</v>
      </c>
      <c r="C305" s="93">
        <v>45</v>
      </c>
      <c r="D305" s="93">
        <v>46</v>
      </c>
      <c r="E305" s="94">
        <f t="shared" si="15"/>
        <v>-1</v>
      </c>
      <c r="F305" s="95">
        <f t="shared" ref="F305:F336" si="17">E305/D305</f>
        <v>-2.1739130434782608E-2</v>
      </c>
      <c r="G305" s="116"/>
      <c r="J305"/>
      <c r="K305"/>
      <c r="L305"/>
    </row>
    <row r="306" spans="1:12">
      <c r="A306" s="114">
        <v>931</v>
      </c>
      <c r="B306" s="80" t="s">
        <v>132</v>
      </c>
      <c r="C306" s="93">
        <v>129</v>
      </c>
      <c r="D306" s="93">
        <v>154</v>
      </c>
      <c r="E306" s="94">
        <f t="shared" si="15"/>
        <v>-25</v>
      </c>
      <c r="F306" s="95">
        <f t="shared" si="17"/>
        <v>-0.16233766233766234</v>
      </c>
      <c r="G306" s="116"/>
      <c r="J306"/>
      <c r="K306"/>
      <c r="L306"/>
    </row>
    <row r="307" spans="1:12">
      <c r="A307" s="114">
        <v>932</v>
      </c>
      <c r="B307" s="80" t="s">
        <v>313</v>
      </c>
      <c r="C307" s="93">
        <v>154</v>
      </c>
      <c r="D307" s="93">
        <v>155</v>
      </c>
      <c r="E307" s="94">
        <f t="shared" si="15"/>
        <v>-1</v>
      </c>
      <c r="F307" s="95">
        <f t="shared" si="17"/>
        <v>-6.4516129032258064E-3</v>
      </c>
      <c r="G307" s="116"/>
      <c r="J307"/>
      <c r="K307"/>
      <c r="L307"/>
    </row>
    <row r="308" spans="1:12">
      <c r="A308" s="114">
        <v>934</v>
      </c>
      <c r="B308" s="80" t="s">
        <v>42</v>
      </c>
      <c r="C308" s="93">
        <v>432</v>
      </c>
      <c r="D308" s="93">
        <v>408</v>
      </c>
      <c r="E308" s="94">
        <f t="shared" si="15"/>
        <v>24</v>
      </c>
      <c r="F308" s="95">
        <f t="shared" si="17"/>
        <v>5.8823529411764705E-2</v>
      </c>
      <c r="G308" s="116"/>
      <c r="J308"/>
      <c r="K308"/>
      <c r="L308"/>
    </row>
    <row r="309" spans="1:12">
      <c r="A309" s="114">
        <v>935</v>
      </c>
      <c r="B309" s="80" t="s">
        <v>314</v>
      </c>
      <c r="C309" s="93">
        <v>504</v>
      </c>
      <c r="D309" s="93">
        <v>489</v>
      </c>
      <c r="E309" s="94">
        <f t="shared" si="15"/>
        <v>15</v>
      </c>
      <c r="F309" s="95">
        <f t="shared" si="17"/>
        <v>3.0674846625766871E-2</v>
      </c>
      <c r="G309" s="116"/>
      <c r="J309"/>
      <c r="K309"/>
      <c r="L309"/>
    </row>
    <row r="310" spans="1:12">
      <c r="A310" s="114">
        <v>936</v>
      </c>
      <c r="B310" s="80" t="s">
        <v>45</v>
      </c>
      <c r="C310" s="93">
        <v>391</v>
      </c>
      <c r="D310" s="93">
        <v>481</v>
      </c>
      <c r="E310" s="94">
        <f t="shared" si="15"/>
        <v>-90</v>
      </c>
      <c r="F310" s="95">
        <f t="shared" si="17"/>
        <v>-0.18711018711018712</v>
      </c>
      <c r="G310" s="116"/>
      <c r="J310"/>
      <c r="K310"/>
      <c r="L310"/>
    </row>
    <row r="311" spans="1:12">
      <c r="A311" s="114">
        <v>937</v>
      </c>
      <c r="B311" s="80" t="s">
        <v>78</v>
      </c>
      <c r="C311" s="93">
        <v>156</v>
      </c>
      <c r="D311" s="93">
        <v>166</v>
      </c>
      <c r="E311" s="94">
        <f t="shared" si="15"/>
        <v>-10</v>
      </c>
      <c r="F311" s="95">
        <f t="shared" si="17"/>
        <v>-6.0240963855421686E-2</v>
      </c>
      <c r="G311" s="116"/>
      <c r="J311"/>
      <c r="K311"/>
      <c r="L311"/>
    </row>
    <row r="312" spans="1:12">
      <c r="A312" s="114">
        <v>938</v>
      </c>
      <c r="B312" s="80" t="s">
        <v>290</v>
      </c>
      <c r="C312" s="93">
        <v>194</v>
      </c>
      <c r="D312" s="93">
        <v>160</v>
      </c>
      <c r="E312" s="94">
        <f t="shared" si="15"/>
        <v>34</v>
      </c>
      <c r="F312" s="95">
        <f t="shared" si="17"/>
        <v>0.21249999999999999</v>
      </c>
      <c r="G312" s="116"/>
      <c r="J312"/>
      <c r="K312"/>
      <c r="L312"/>
    </row>
    <row r="313" spans="1:12">
      <c r="A313" s="114">
        <v>940</v>
      </c>
      <c r="B313" s="80" t="s">
        <v>296</v>
      </c>
      <c r="C313" s="93">
        <v>94</v>
      </c>
      <c r="D313" s="93">
        <v>93</v>
      </c>
      <c r="E313" s="94">
        <f t="shared" si="15"/>
        <v>1</v>
      </c>
      <c r="F313" s="95">
        <f t="shared" si="17"/>
        <v>1.0752688172043012E-2</v>
      </c>
      <c r="G313" s="116"/>
      <c r="J313"/>
      <c r="K313"/>
      <c r="L313"/>
    </row>
    <row r="314" spans="1:12">
      <c r="A314" s="114">
        <v>941</v>
      </c>
      <c r="B314" s="80" t="s">
        <v>315</v>
      </c>
      <c r="C314" s="93">
        <v>73</v>
      </c>
      <c r="D314" s="93">
        <v>57</v>
      </c>
      <c r="E314" s="94">
        <f t="shared" si="15"/>
        <v>16</v>
      </c>
      <c r="F314" s="95">
        <f t="shared" si="17"/>
        <v>0.2807017543859649</v>
      </c>
      <c r="G314" s="116"/>
      <c r="J314"/>
      <c r="K314"/>
      <c r="L314"/>
    </row>
    <row r="315" spans="1:12">
      <c r="A315" s="114">
        <v>942</v>
      </c>
      <c r="B315" s="80" t="s">
        <v>316</v>
      </c>
      <c r="C315" s="93">
        <v>32</v>
      </c>
      <c r="D315" s="93">
        <v>17</v>
      </c>
      <c r="E315" s="94">
        <f t="shared" si="15"/>
        <v>15</v>
      </c>
      <c r="F315" s="95">
        <f t="shared" si="17"/>
        <v>0.88235294117647056</v>
      </c>
      <c r="G315" s="116"/>
      <c r="J315"/>
      <c r="K315"/>
      <c r="L315"/>
    </row>
    <row r="316" spans="1:12">
      <c r="A316" s="114">
        <v>993</v>
      </c>
      <c r="B316" s="80" t="s">
        <v>249</v>
      </c>
      <c r="C316" s="93">
        <v>1013</v>
      </c>
      <c r="D316" s="93">
        <v>915</v>
      </c>
      <c r="E316" s="94">
        <f t="shared" si="15"/>
        <v>98</v>
      </c>
      <c r="F316" s="95">
        <f t="shared" si="17"/>
        <v>0.10710382513661203</v>
      </c>
      <c r="G316" s="116"/>
      <c r="J316"/>
      <c r="K316"/>
      <c r="L316"/>
    </row>
    <row r="317" spans="1:12">
      <c r="A317" s="81" t="s">
        <v>322</v>
      </c>
      <c r="B317" s="82" t="s">
        <v>250</v>
      </c>
      <c r="C317" s="83">
        <v>2009</v>
      </c>
      <c r="D317" s="83">
        <v>2008</v>
      </c>
      <c r="E317" s="83" t="s">
        <v>1</v>
      </c>
      <c r="F317" s="84" t="s">
        <v>2</v>
      </c>
      <c r="G317" s="116"/>
      <c r="J317"/>
      <c r="K317"/>
      <c r="L317"/>
    </row>
    <row r="318" spans="1:12">
      <c r="B318" s="82"/>
      <c r="C318" s="88"/>
      <c r="D318" s="88"/>
      <c r="E318" s="83"/>
      <c r="F318" s="84"/>
      <c r="G318" s="116"/>
      <c r="J318"/>
      <c r="K318"/>
      <c r="L318"/>
    </row>
    <row r="319" spans="1:12">
      <c r="B319" s="89" t="s">
        <v>0</v>
      </c>
      <c r="C319" s="90">
        <f>SUM(C321:C636)</f>
        <v>0</v>
      </c>
      <c r="D319" s="90">
        <f>SUM(D321:D636)</f>
        <v>0</v>
      </c>
      <c r="E319" s="90">
        <f>SUM(E321:E636)</f>
        <v>0</v>
      </c>
      <c r="F319" s="91" t="e">
        <f>E319/D319</f>
        <v>#DIV/0!</v>
      </c>
      <c r="G319" s="116"/>
      <c r="J319"/>
      <c r="K319"/>
      <c r="L319"/>
    </row>
    <row r="320" spans="1:12">
      <c r="B320" s="89"/>
      <c r="C320" s="89"/>
      <c r="D320" s="90"/>
      <c r="E320" s="90"/>
      <c r="F320" s="91"/>
      <c r="G320" s="116"/>
      <c r="J320"/>
      <c r="K320"/>
      <c r="L320"/>
    </row>
    <row r="321" spans="1:12">
      <c r="A321" s="114"/>
      <c r="B321" s="80"/>
      <c r="C321" s="93"/>
      <c r="D321" s="93"/>
      <c r="E321" s="94"/>
      <c r="F321" s="95"/>
      <c r="G321" s="87"/>
      <c r="J321"/>
      <c r="K321"/>
      <c r="L321"/>
    </row>
    <row r="322" spans="1:12">
      <c r="A322" s="114"/>
      <c r="B322" s="80"/>
      <c r="C322" s="93"/>
      <c r="D322" s="93"/>
      <c r="E322" s="94"/>
      <c r="F322" s="95"/>
      <c r="G322" s="87"/>
      <c r="J322"/>
      <c r="K322"/>
      <c r="L322"/>
    </row>
    <row r="323" spans="1:12">
      <c r="A323" s="114"/>
      <c r="B323" s="80"/>
      <c r="C323" s="93"/>
      <c r="D323" s="93"/>
      <c r="E323" s="94"/>
      <c r="F323" s="95"/>
      <c r="G323" s="87"/>
      <c r="J323"/>
      <c r="K323"/>
      <c r="L323"/>
    </row>
    <row r="324" spans="1:12">
      <c r="A324" s="114"/>
      <c r="B324" s="80"/>
      <c r="C324" s="93"/>
      <c r="D324" s="93"/>
      <c r="E324" s="94"/>
      <c r="F324" s="95"/>
      <c r="G324" s="87"/>
      <c r="J324"/>
      <c r="K324"/>
      <c r="L324"/>
    </row>
    <row r="325" spans="1:12">
      <c r="A325" s="114"/>
      <c r="B325" s="80"/>
      <c r="C325" s="93"/>
      <c r="D325" s="93"/>
      <c r="E325" s="94"/>
      <c r="F325" s="95"/>
      <c r="G325" s="87"/>
      <c r="J325"/>
      <c r="K325"/>
      <c r="L325"/>
    </row>
    <row r="326" spans="1:12">
      <c r="A326" s="114"/>
      <c r="B326" s="80"/>
      <c r="C326" s="93"/>
      <c r="D326" s="93"/>
      <c r="E326" s="94"/>
      <c r="F326" s="95"/>
      <c r="G326" s="87"/>
      <c r="J326"/>
      <c r="K326"/>
      <c r="L326"/>
    </row>
    <row r="327" spans="1:12">
      <c r="A327" s="114"/>
      <c r="B327" s="80"/>
      <c r="C327" s="93"/>
      <c r="D327" s="93"/>
      <c r="E327" s="94"/>
      <c r="F327" s="95"/>
      <c r="G327" s="87"/>
      <c r="J327"/>
      <c r="K327"/>
      <c r="L327"/>
    </row>
    <row r="328" spans="1:12">
      <c r="A328" s="114"/>
      <c r="B328" s="80"/>
      <c r="C328" s="93"/>
      <c r="D328" s="93"/>
      <c r="E328" s="94"/>
      <c r="F328" s="95"/>
      <c r="G328" s="87"/>
      <c r="J328"/>
      <c r="K328"/>
      <c r="L328"/>
    </row>
    <row r="329" spans="1:12">
      <c r="A329" s="114"/>
      <c r="B329" s="80"/>
      <c r="C329" s="93"/>
      <c r="D329" s="93"/>
      <c r="E329" s="94"/>
      <c r="F329" s="95"/>
      <c r="G329" s="87"/>
      <c r="J329"/>
      <c r="K329"/>
      <c r="L329"/>
    </row>
    <row r="330" spans="1:12">
      <c r="A330" s="114"/>
      <c r="B330" s="80"/>
      <c r="C330" s="93"/>
      <c r="D330" s="93"/>
      <c r="E330" s="94"/>
      <c r="F330" s="95"/>
      <c r="G330" s="87"/>
      <c r="J330"/>
      <c r="K330"/>
      <c r="L330"/>
    </row>
    <row r="331" spans="1:12">
      <c r="A331" s="114"/>
      <c r="B331" s="80"/>
      <c r="C331" s="93"/>
      <c r="D331" s="93"/>
      <c r="G331" s="87"/>
      <c r="J331"/>
      <c r="K331"/>
      <c r="L331"/>
    </row>
    <row r="332" spans="1:12">
      <c r="A332" s="114"/>
      <c r="B332" s="80"/>
      <c r="C332" s="93"/>
      <c r="D332" s="93"/>
      <c r="G332" s="87"/>
      <c r="J332"/>
      <c r="K332"/>
      <c r="L332"/>
    </row>
    <row r="333" spans="1:12">
      <c r="A333" s="114"/>
      <c r="B333" s="80"/>
      <c r="C333" s="93"/>
      <c r="D333" s="93"/>
      <c r="G333" s="87"/>
      <c r="J333"/>
      <c r="K333"/>
      <c r="L333"/>
    </row>
    <row r="334" spans="1:12">
      <c r="A334" s="114"/>
      <c r="B334" s="80"/>
      <c r="C334" s="93"/>
      <c r="D334" s="93"/>
      <c r="G334" s="87"/>
      <c r="J334"/>
      <c r="K334"/>
      <c r="L334"/>
    </row>
    <row r="335" spans="1:12">
      <c r="A335" s="114"/>
      <c r="B335" s="80"/>
      <c r="C335" s="93"/>
      <c r="D335" s="93"/>
      <c r="G335" s="87"/>
      <c r="J335"/>
      <c r="K335"/>
      <c r="L335"/>
    </row>
    <row r="336" spans="1:12">
      <c r="A336" s="114"/>
      <c r="B336" s="80"/>
      <c r="C336" s="93"/>
      <c r="D336" s="93"/>
      <c r="G336" s="87"/>
      <c r="J336"/>
      <c r="K336"/>
      <c r="L336"/>
    </row>
    <row r="337" spans="1:12">
      <c r="A337" s="114"/>
      <c r="B337" s="80"/>
      <c r="C337" s="93"/>
      <c r="D337" s="93"/>
      <c r="G337" s="87"/>
      <c r="J337"/>
      <c r="K337"/>
      <c r="L337"/>
    </row>
    <row r="338" spans="1:12">
      <c r="A338" s="114"/>
      <c r="B338" s="80"/>
      <c r="C338" s="93"/>
      <c r="D338" s="93"/>
      <c r="G338" s="87"/>
      <c r="J338"/>
      <c r="K338"/>
      <c r="L338"/>
    </row>
    <row r="339" spans="1:12">
      <c r="A339" s="114"/>
      <c r="B339" s="80"/>
      <c r="C339" s="93"/>
      <c r="D339" s="93"/>
      <c r="G339" s="87"/>
      <c r="J339"/>
      <c r="K339"/>
      <c r="L339"/>
    </row>
    <row r="340" spans="1:12">
      <c r="A340" s="114"/>
      <c r="B340" s="80"/>
      <c r="C340" s="93"/>
      <c r="D340" s="93"/>
      <c r="G340" s="87"/>
      <c r="J340"/>
      <c r="K340"/>
      <c r="L340"/>
    </row>
    <row r="341" spans="1:12">
      <c r="A341" s="114"/>
      <c r="B341" s="80"/>
      <c r="C341" s="93"/>
      <c r="D341" s="93"/>
      <c r="G341" s="87"/>
      <c r="J341"/>
      <c r="K341"/>
      <c r="L341"/>
    </row>
    <row r="342" spans="1:12">
      <c r="A342" s="114"/>
      <c r="B342" s="80"/>
      <c r="C342" s="93"/>
      <c r="D342" s="93"/>
      <c r="G342" s="87"/>
      <c r="J342"/>
      <c r="K342"/>
      <c r="L342"/>
    </row>
    <row r="343" spans="1:12">
      <c r="A343" s="114"/>
      <c r="B343" s="80"/>
      <c r="C343" s="93"/>
      <c r="D343" s="93"/>
      <c r="G343" s="87"/>
      <c r="J343"/>
      <c r="K343"/>
      <c r="L343"/>
    </row>
    <row r="344" spans="1:12">
      <c r="A344" s="114"/>
      <c r="B344" s="80"/>
      <c r="C344" s="93"/>
      <c r="D344" s="93"/>
      <c r="G344" s="87"/>
      <c r="J344"/>
      <c r="K344"/>
      <c r="L344"/>
    </row>
    <row r="345" spans="1:12">
      <c r="A345" s="114"/>
      <c r="B345" s="80"/>
      <c r="C345" s="93"/>
      <c r="D345" s="93"/>
      <c r="G345" s="87"/>
      <c r="J345"/>
      <c r="K345"/>
      <c r="L345"/>
    </row>
    <row r="346" spans="1:12">
      <c r="A346" s="114"/>
      <c r="B346" s="80"/>
      <c r="C346" s="93"/>
      <c r="D346" s="93"/>
      <c r="G346" s="87"/>
      <c r="J346"/>
      <c r="K346"/>
      <c r="L346"/>
    </row>
    <row r="347" spans="1:12">
      <c r="A347" s="114"/>
      <c r="B347" s="80"/>
      <c r="C347" s="115"/>
      <c r="D347" s="115"/>
      <c r="G347" s="87"/>
      <c r="J347"/>
      <c r="K347"/>
      <c r="L347"/>
    </row>
    <row r="348" spans="1:12">
      <c r="A348" s="114"/>
      <c r="B348" s="80"/>
      <c r="C348" s="115"/>
      <c r="D348" s="115"/>
      <c r="G348" s="87"/>
      <c r="J348"/>
      <c r="K348"/>
      <c r="L348"/>
    </row>
    <row r="349" spans="1:12">
      <c r="A349" s="114"/>
      <c r="B349" s="80"/>
      <c r="C349" s="115"/>
      <c r="D349" s="115"/>
      <c r="G349" s="87"/>
      <c r="J349"/>
      <c r="K349"/>
      <c r="L349"/>
    </row>
    <row r="350" spans="1:12">
      <c r="A350" s="114"/>
      <c r="B350" s="80"/>
      <c r="C350" s="93"/>
      <c r="D350" s="93"/>
      <c r="G350" s="87"/>
      <c r="J350"/>
      <c r="K350"/>
      <c r="L350"/>
    </row>
    <row r="351" spans="1:12">
      <c r="A351" s="114"/>
      <c r="B351" s="80"/>
      <c r="C351" s="93"/>
      <c r="D351" s="93"/>
      <c r="G351" s="87"/>
      <c r="J351"/>
      <c r="K351"/>
      <c r="L351"/>
    </row>
    <row r="352" spans="1:12">
      <c r="A352" s="114"/>
      <c r="B352" s="80"/>
      <c r="C352" s="93"/>
      <c r="D352" s="93"/>
      <c r="G352" s="87"/>
      <c r="J352"/>
      <c r="K352"/>
      <c r="L352"/>
    </row>
    <row r="353" spans="1:12">
      <c r="A353" s="114"/>
      <c r="B353" s="80"/>
      <c r="C353" s="93"/>
      <c r="D353" s="93"/>
      <c r="G353" s="87"/>
      <c r="J353"/>
      <c r="K353"/>
      <c r="L353"/>
    </row>
    <row r="354" spans="1:12">
      <c r="A354" s="114"/>
      <c r="B354" s="80"/>
      <c r="C354" s="93"/>
      <c r="D354" s="93"/>
      <c r="G354" s="87"/>
      <c r="J354"/>
      <c r="K354"/>
      <c r="L354"/>
    </row>
    <row r="355" spans="1:12">
      <c r="A355" s="114"/>
      <c r="B355" s="80"/>
      <c r="C355" s="93"/>
      <c r="D355" s="93"/>
      <c r="G355" s="87"/>
      <c r="J355"/>
      <c r="K355"/>
      <c r="L355"/>
    </row>
    <row r="356" spans="1:12">
      <c r="A356" s="114"/>
      <c r="B356" s="80"/>
      <c r="C356" s="93"/>
      <c r="D356" s="93"/>
      <c r="G356" s="87"/>
      <c r="J356"/>
      <c r="K356"/>
      <c r="L356"/>
    </row>
    <row r="357" spans="1:12">
      <c r="A357" s="114"/>
      <c r="B357" s="80"/>
      <c r="C357" s="93"/>
      <c r="D357" s="93"/>
      <c r="G357" s="87"/>
      <c r="J357"/>
      <c r="K357"/>
      <c r="L357"/>
    </row>
    <row r="358" spans="1:12">
      <c r="A358" s="114"/>
      <c r="B358" s="80"/>
      <c r="C358" s="93"/>
      <c r="D358" s="93"/>
      <c r="G358" s="87"/>
      <c r="J358"/>
      <c r="K358"/>
      <c r="L358"/>
    </row>
    <row r="359" spans="1:12">
      <c r="A359" s="114"/>
      <c r="B359" s="80"/>
      <c r="C359" s="93"/>
      <c r="D359" s="93"/>
      <c r="G359" s="87"/>
      <c r="J359"/>
      <c r="K359"/>
      <c r="L359"/>
    </row>
    <row r="360" spans="1:12">
      <c r="A360" s="114"/>
      <c r="B360" s="80"/>
      <c r="C360" s="93"/>
      <c r="D360" s="93"/>
      <c r="G360" s="87"/>
      <c r="J360"/>
      <c r="K360"/>
      <c r="L360"/>
    </row>
    <row r="361" spans="1:12">
      <c r="A361" s="114"/>
      <c r="B361" s="80"/>
      <c r="C361" s="93"/>
      <c r="D361" s="93"/>
      <c r="G361" s="87"/>
      <c r="J361"/>
      <c r="K361"/>
      <c r="L361"/>
    </row>
    <row r="362" spans="1:12">
      <c r="A362" s="114"/>
      <c r="B362" s="80"/>
      <c r="C362" s="93"/>
      <c r="D362" s="93"/>
      <c r="G362" s="87"/>
      <c r="J362"/>
      <c r="K362"/>
      <c r="L362"/>
    </row>
    <row r="363" spans="1:12">
      <c r="A363" s="114"/>
      <c r="B363" s="80"/>
      <c r="C363" s="93"/>
      <c r="D363" s="93"/>
      <c r="G363" s="87"/>
      <c r="J363"/>
      <c r="K363"/>
      <c r="L363"/>
    </row>
    <row r="364" spans="1:12">
      <c r="A364" s="114"/>
      <c r="B364" s="80"/>
      <c r="C364" s="93"/>
      <c r="D364" s="93"/>
      <c r="G364" s="87"/>
      <c r="J364"/>
      <c r="K364"/>
      <c r="L364"/>
    </row>
    <row r="365" spans="1:12">
      <c r="A365" s="114"/>
      <c r="B365" s="80"/>
      <c r="C365" s="93"/>
      <c r="D365" s="93"/>
      <c r="G365" s="87"/>
      <c r="J365"/>
      <c r="K365"/>
      <c r="L365"/>
    </row>
    <row r="366" spans="1:12">
      <c r="A366" s="114"/>
      <c r="B366" s="80"/>
      <c r="C366" s="93"/>
      <c r="D366" s="93"/>
      <c r="G366" s="87"/>
      <c r="J366"/>
      <c r="K366"/>
      <c r="L366"/>
    </row>
    <row r="367" spans="1:12">
      <c r="A367" s="114"/>
      <c r="B367" s="80"/>
      <c r="C367" s="93"/>
      <c r="D367" s="93"/>
      <c r="G367" s="87"/>
      <c r="J367"/>
      <c r="K367"/>
      <c r="L367"/>
    </row>
    <row r="368" spans="1:12">
      <c r="A368" s="114"/>
      <c r="B368" s="80"/>
      <c r="C368" s="93"/>
      <c r="D368" s="93"/>
      <c r="G368" s="87"/>
      <c r="J368"/>
      <c r="K368"/>
      <c r="L368"/>
    </row>
    <row r="369" spans="1:12">
      <c r="A369" s="114"/>
      <c r="B369" s="80"/>
      <c r="C369" s="93"/>
      <c r="D369" s="93"/>
      <c r="G369" s="87"/>
      <c r="J369"/>
      <c r="K369"/>
      <c r="L369"/>
    </row>
    <row r="370" spans="1:12">
      <c r="A370" s="114"/>
      <c r="B370" s="80"/>
      <c r="C370" s="93"/>
      <c r="D370" s="93"/>
      <c r="G370" s="87"/>
      <c r="J370"/>
      <c r="K370"/>
      <c r="L370"/>
    </row>
    <row r="371" spans="1:12">
      <c r="A371" s="114"/>
      <c r="B371" s="80"/>
      <c r="C371" s="93"/>
      <c r="D371" s="93"/>
      <c r="G371" s="87"/>
      <c r="J371"/>
      <c r="K371"/>
      <c r="L371"/>
    </row>
    <row r="372" spans="1:12">
      <c r="A372" s="114"/>
      <c r="B372" s="80"/>
      <c r="C372" s="93"/>
      <c r="D372" s="93"/>
      <c r="G372" s="87"/>
      <c r="J372"/>
      <c r="K372"/>
      <c r="L372"/>
    </row>
    <row r="373" spans="1:12">
      <c r="A373" s="114"/>
      <c r="B373" s="80"/>
      <c r="C373" s="93"/>
      <c r="D373" s="93"/>
      <c r="G373" s="87"/>
      <c r="J373"/>
      <c r="K373"/>
      <c r="L373"/>
    </row>
    <row r="374" spans="1:12">
      <c r="A374" s="114"/>
      <c r="B374" s="80"/>
      <c r="C374" s="93"/>
      <c r="D374" s="93"/>
      <c r="G374" s="87"/>
      <c r="J374"/>
      <c r="K374"/>
      <c r="L374"/>
    </row>
    <row r="375" spans="1:12">
      <c r="A375" s="114"/>
      <c r="B375" s="80"/>
      <c r="C375" s="93"/>
      <c r="D375" s="93"/>
      <c r="G375" s="87"/>
      <c r="J375"/>
      <c r="K375"/>
      <c r="L375"/>
    </row>
    <row r="376" spans="1:12">
      <c r="A376" s="114"/>
      <c r="B376" s="80"/>
      <c r="C376" s="93"/>
      <c r="D376" s="93"/>
      <c r="G376" s="87"/>
      <c r="J376"/>
      <c r="K376"/>
      <c r="L376"/>
    </row>
    <row r="377" spans="1:12">
      <c r="A377" s="114"/>
      <c r="B377" s="80"/>
      <c r="C377" s="115"/>
      <c r="D377" s="115"/>
      <c r="G377" s="87"/>
      <c r="J377"/>
      <c r="K377"/>
      <c r="L377"/>
    </row>
    <row r="378" spans="1:12">
      <c r="A378" s="114"/>
      <c r="B378" s="80"/>
      <c r="C378" s="115"/>
      <c r="D378" s="115"/>
      <c r="G378" s="87"/>
      <c r="J378"/>
      <c r="K378"/>
      <c r="L378"/>
    </row>
    <row r="379" spans="1:12">
      <c r="A379" s="114"/>
      <c r="B379" s="80"/>
      <c r="C379" s="115"/>
      <c r="D379" s="115"/>
      <c r="G379" s="87"/>
      <c r="J379"/>
      <c r="K379"/>
      <c r="L379"/>
    </row>
    <row r="380" spans="1:12">
      <c r="A380" s="114"/>
      <c r="B380" s="80"/>
      <c r="C380" s="115"/>
      <c r="D380" s="115"/>
      <c r="G380" s="87"/>
      <c r="J380"/>
      <c r="K380"/>
      <c r="L380"/>
    </row>
    <row r="381" spans="1:12">
      <c r="A381" s="114"/>
      <c r="B381" s="80"/>
      <c r="C381" s="115"/>
      <c r="D381" s="115"/>
      <c r="G381" s="87"/>
      <c r="J381"/>
      <c r="K381"/>
      <c r="L381"/>
    </row>
    <row r="382" spans="1:12">
      <c r="A382" s="114"/>
      <c r="B382" s="80"/>
      <c r="C382" s="115"/>
      <c r="D382" s="115"/>
      <c r="G382" s="87"/>
      <c r="J382"/>
      <c r="K382"/>
      <c r="L382"/>
    </row>
    <row r="383" spans="1:12">
      <c r="A383" s="114"/>
      <c r="B383" s="80"/>
      <c r="C383" s="115"/>
      <c r="D383" s="115"/>
      <c r="G383" s="87"/>
      <c r="J383"/>
      <c r="K383"/>
      <c r="L383"/>
    </row>
    <row r="384" spans="1:12">
      <c r="A384" s="114"/>
      <c r="B384" s="80"/>
      <c r="C384" s="93"/>
      <c r="D384" s="93"/>
      <c r="G384" s="87"/>
      <c r="J384"/>
      <c r="K384"/>
      <c r="L384"/>
    </row>
    <row r="385" spans="1:12">
      <c r="A385" s="114"/>
      <c r="B385" s="80"/>
      <c r="C385" s="115"/>
      <c r="D385" s="115"/>
      <c r="G385" s="87"/>
      <c r="J385"/>
      <c r="K385"/>
      <c r="L385"/>
    </row>
    <row r="386" spans="1:12">
      <c r="A386" s="114"/>
      <c r="B386" s="80"/>
      <c r="C386" s="115"/>
      <c r="D386" s="115"/>
      <c r="G386" s="87"/>
      <c r="J386"/>
      <c r="K386"/>
      <c r="L386"/>
    </row>
    <row r="387" spans="1:12">
      <c r="A387" s="114"/>
      <c r="B387" s="80"/>
      <c r="C387" s="115"/>
      <c r="D387" s="115"/>
      <c r="G387" s="87"/>
      <c r="J387"/>
      <c r="K387"/>
      <c r="L387"/>
    </row>
    <row r="388" spans="1:12">
      <c r="A388" s="114"/>
      <c r="B388" s="80"/>
      <c r="C388" s="115"/>
      <c r="D388" s="115"/>
      <c r="G388" s="87"/>
      <c r="J388"/>
      <c r="K388"/>
      <c r="L388"/>
    </row>
    <row r="389" spans="1:12">
      <c r="A389" s="114"/>
      <c r="B389" s="80"/>
      <c r="C389" s="115"/>
      <c r="D389" s="115"/>
      <c r="G389" s="87"/>
      <c r="J389"/>
      <c r="K389"/>
      <c r="L389"/>
    </row>
    <row r="390" spans="1:12">
      <c r="A390" s="114"/>
      <c r="B390" s="80"/>
      <c r="C390" s="115"/>
      <c r="D390" s="115"/>
      <c r="G390" s="87"/>
      <c r="J390"/>
      <c r="K390"/>
      <c r="L390"/>
    </row>
    <row r="391" spans="1:12">
      <c r="A391" s="114"/>
      <c r="B391" s="80"/>
      <c r="C391" s="115"/>
      <c r="D391" s="115"/>
      <c r="G391" s="87"/>
      <c r="J391"/>
      <c r="K391"/>
      <c r="L391"/>
    </row>
    <row r="392" spans="1:12">
      <c r="A392" s="114"/>
      <c r="B392" s="80"/>
      <c r="C392" s="115"/>
      <c r="D392" s="115"/>
      <c r="G392" s="87"/>
      <c r="J392"/>
      <c r="K392"/>
      <c r="L392"/>
    </row>
    <row r="393" spans="1:12">
      <c r="A393" s="114"/>
      <c r="B393" s="80"/>
      <c r="C393" s="115"/>
      <c r="D393" s="115"/>
      <c r="G393" s="87"/>
      <c r="J393"/>
      <c r="K393"/>
      <c r="L393"/>
    </row>
    <row r="394" spans="1:12">
      <c r="A394" s="114"/>
      <c r="B394" s="80"/>
      <c r="C394" s="115"/>
      <c r="D394" s="115"/>
      <c r="G394" s="87"/>
      <c r="J394"/>
      <c r="K394"/>
      <c r="L394"/>
    </row>
    <row r="395" spans="1:12">
      <c r="A395" s="114"/>
      <c r="B395" s="80"/>
      <c r="C395" s="115"/>
      <c r="D395" s="115"/>
      <c r="G395" s="87"/>
      <c r="J395"/>
      <c r="K395"/>
      <c r="L395"/>
    </row>
    <row r="396" spans="1:12">
      <c r="A396" s="114"/>
      <c r="B396" s="80"/>
      <c r="C396" s="115"/>
      <c r="D396" s="115"/>
      <c r="G396" s="87"/>
      <c r="J396"/>
      <c r="K396"/>
      <c r="L396"/>
    </row>
    <row r="397" spans="1:12">
      <c r="A397" s="114"/>
      <c r="B397" s="80"/>
      <c r="C397" s="93"/>
      <c r="D397" s="93"/>
      <c r="G397" s="87"/>
      <c r="J397"/>
      <c r="K397"/>
      <c r="L397"/>
    </row>
    <row r="398" spans="1:12">
      <c r="A398" s="114"/>
      <c r="B398" s="80"/>
      <c r="C398" s="115"/>
      <c r="D398" s="115"/>
      <c r="G398" s="87"/>
      <c r="J398"/>
      <c r="K398"/>
      <c r="L398"/>
    </row>
    <row r="399" spans="1:12">
      <c r="A399" s="114"/>
      <c r="B399" s="80"/>
      <c r="C399" s="115"/>
      <c r="D399" s="115"/>
      <c r="G399" s="87"/>
      <c r="J399"/>
      <c r="K399"/>
      <c r="L399"/>
    </row>
    <row r="400" spans="1:12">
      <c r="A400" s="114"/>
      <c r="B400" s="80"/>
      <c r="C400" s="115"/>
      <c r="D400" s="115"/>
      <c r="G400" s="87"/>
      <c r="J400"/>
      <c r="K400"/>
      <c r="L400"/>
    </row>
    <row r="401" spans="1:12">
      <c r="A401" s="114"/>
      <c r="B401" s="80"/>
      <c r="C401" s="93"/>
      <c r="D401" s="93"/>
      <c r="G401" s="87"/>
      <c r="J401"/>
      <c r="K401"/>
      <c r="L401"/>
    </row>
    <row r="402" spans="1:12">
      <c r="A402" s="114"/>
      <c r="B402" s="80"/>
      <c r="C402" s="115"/>
      <c r="D402" s="115"/>
      <c r="G402" s="87"/>
      <c r="J402"/>
      <c r="K402"/>
      <c r="L402"/>
    </row>
    <row r="403" spans="1:12">
      <c r="A403" s="114"/>
      <c r="B403" s="80"/>
      <c r="C403" s="115"/>
      <c r="D403" s="115"/>
      <c r="G403" s="87"/>
      <c r="J403"/>
      <c r="K403"/>
      <c r="L403"/>
    </row>
    <row r="404" spans="1:12">
      <c r="A404" s="114"/>
      <c r="B404" s="80"/>
      <c r="C404" s="115"/>
      <c r="D404" s="115"/>
      <c r="G404" s="87"/>
      <c r="J404"/>
      <c r="K404"/>
      <c r="L404"/>
    </row>
    <row r="405" spans="1:12">
      <c r="A405" s="114"/>
      <c r="B405" s="80"/>
      <c r="C405" s="115"/>
      <c r="D405" s="115"/>
      <c r="G405" s="87"/>
      <c r="J405"/>
      <c r="K405"/>
      <c r="L405"/>
    </row>
    <row r="406" spans="1:12">
      <c r="A406" s="114"/>
      <c r="B406" s="80"/>
      <c r="C406" s="93"/>
      <c r="D406" s="93"/>
      <c r="G406" s="87"/>
      <c r="J406"/>
      <c r="K406"/>
      <c r="L406"/>
    </row>
    <row r="407" spans="1:12">
      <c r="A407" s="114"/>
      <c r="B407" s="80"/>
      <c r="C407" s="115"/>
      <c r="D407" s="115"/>
      <c r="G407" s="87"/>
      <c r="J407"/>
      <c r="K407"/>
      <c r="L407"/>
    </row>
    <row r="408" spans="1:12">
      <c r="A408" s="114"/>
      <c r="B408" s="80"/>
      <c r="C408" s="115"/>
      <c r="D408" s="115"/>
      <c r="G408" s="87"/>
      <c r="J408"/>
      <c r="K408"/>
      <c r="L408"/>
    </row>
    <row r="409" spans="1:12">
      <c r="A409" s="114"/>
      <c r="B409" s="80"/>
      <c r="C409" s="93"/>
      <c r="D409" s="93"/>
      <c r="G409" s="87"/>
      <c r="J409"/>
      <c r="K409"/>
      <c r="L409"/>
    </row>
    <row r="410" spans="1:12">
      <c r="A410" s="114"/>
      <c r="B410" s="80"/>
      <c r="C410" s="93"/>
      <c r="D410" s="93"/>
      <c r="G410" s="87"/>
      <c r="J410"/>
      <c r="K410"/>
      <c r="L410"/>
    </row>
    <row r="411" spans="1:12">
      <c r="A411" s="114"/>
      <c r="B411" s="80"/>
      <c r="C411" s="93"/>
      <c r="D411" s="93"/>
      <c r="G411" s="87"/>
      <c r="J411"/>
      <c r="K411"/>
      <c r="L411"/>
    </row>
    <row r="412" spans="1:12">
      <c r="A412" s="114"/>
      <c r="B412" s="80"/>
      <c r="C412" s="93"/>
      <c r="D412" s="93"/>
      <c r="G412" s="87"/>
      <c r="J412"/>
      <c r="K412"/>
      <c r="L412"/>
    </row>
    <row r="413" spans="1:12">
      <c r="A413" s="114"/>
      <c r="B413" s="80"/>
      <c r="C413" s="93"/>
      <c r="D413" s="93"/>
      <c r="G413" s="87"/>
      <c r="J413"/>
      <c r="K413"/>
      <c r="L413"/>
    </row>
    <row r="414" spans="1:12">
      <c r="A414" s="114"/>
      <c r="B414" s="80"/>
      <c r="C414" s="93"/>
      <c r="D414" s="93"/>
      <c r="G414" s="87"/>
      <c r="J414"/>
      <c r="K414"/>
      <c r="L414"/>
    </row>
    <row r="415" spans="1:12">
      <c r="A415" s="114"/>
      <c r="B415" s="80"/>
      <c r="C415" s="115"/>
      <c r="D415" s="115"/>
      <c r="G415" s="87"/>
      <c r="J415"/>
      <c r="K415"/>
      <c r="L415"/>
    </row>
    <row r="416" spans="1:12">
      <c r="A416" s="114"/>
      <c r="B416" s="80"/>
      <c r="C416" s="115"/>
      <c r="D416" s="115"/>
      <c r="G416" s="87"/>
      <c r="J416"/>
      <c r="K416"/>
      <c r="L416"/>
    </row>
    <row r="417" spans="1:12">
      <c r="A417" s="114"/>
      <c r="B417" s="80"/>
      <c r="C417" s="115"/>
      <c r="D417" s="115"/>
      <c r="G417" s="87"/>
      <c r="J417"/>
      <c r="K417"/>
      <c r="L417"/>
    </row>
    <row r="418" spans="1:12">
      <c r="A418" s="114"/>
      <c r="B418" s="80"/>
      <c r="C418" s="93"/>
      <c r="D418" s="93"/>
      <c r="G418" s="87"/>
      <c r="J418"/>
      <c r="K418"/>
      <c r="L418"/>
    </row>
    <row r="419" spans="1:12">
      <c r="A419" s="114"/>
      <c r="B419" s="80"/>
      <c r="C419" s="93"/>
      <c r="D419" s="93"/>
      <c r="G419" s="87"/>
      <c r="J419"/>
      <c r="K419"/>
      <c r="L419"/>
    </row>
    <row r="420" spans="1:12">
      <c r="A420" s="114"/>
      <c r="B420" s="80"/>
      <c r="C420" s="93"/>
      <c r="D420" s="93"/>
      <c r="G420" s="87"/>
      <c r="J420"/>
      <c r="K420"/>
      <c r="L420"/>
    </row>
    <row r="421" spans="1:12">
      <c r="A421" s="114"/>
      <c r="B421" s="80"/>
      <c r="C421" s="93"/>
      <c r="D421" s="93"/>
      <c r="G421" s="87"/>
      <c r="J421"/>
      <c r="K421"/>
      <c r="L421"/>
    </row>
    <row r="422" spans="1:12">
      <c r="A422" s="114"/>
      <c r="B422" s="80"/>
      <c r="C422" s="115"/>
      <c r="D422" s="115"/>
      <c r="G422" s="87"/>
      <c r="J422"/>
      <c r="K422"/>
      <c r="L422"/>
    </row>
    <row r="423" spans="1:12">
      <c r="A423" s="114"/>
      <c r="B423" s="80"/>
      <c r="C423" s="115"/>
      <c r="D423" s="115"/>
      <c r="G423" s="87"/>
      <c r="J423"/>
      <c r="K423"/>
      <c r="L423"/>
    </row>
    <row r="424" spans="1:12">
      <c r="A424" s="114"/>
      <c r="B424" s="80"/>
      <c r="C424" s="93"/>
      <c r="D424" s="93"/>
      <c r="G424" s="87"/>
      <c r="J424"/>
      <c r="K424"/>
      <c r="L424"/>
    </row>
    <row r="425" spans="1:12">
      <c r="A425" s="114"/>
      <c r="B425" s="80"/>
      <c r="C425" s="93"/>
      <c r="D425" s="93"/>
      <c r="G425" s="87"/>
      <c r="J425"/>
      <c r="K425"/>
      <c r="L425"/>
    </row>
    <row r="426" spans="1:12">
      <c r="A426" s="114"/>
      <c r="B426" s="80"/>
      <c r="C426" s="93"/>
      <c r="D426" s="93"/>
      <c r="G426" s="87"/>
      <c r="J426"/>
      <c r="K426"/>
      <c r="L426"/>
    </row>
    <row r="427" spans="1:12">
      <c r="A427" s="114"/>
      <c r="B427" s="80"/>
      <c r="C427" s="93"/>
      <c r="D427" s="93"/>
      <c r="G427" s="87"/>
      <c r="J427"/>
      <c r="K427"/>
      <c r="L427"/>
    </row>
    <row r="428" spans="1:12">
      <c r="A428" s="114"/>
      <c r="B428" s="80"/>
      <c r="C428" s="115"/>
      <c r="D428" s="115"/>
      <c r="G428" s="87"/>
      <c r="J428"/>
      <c r="K428"/>
      <c r="L428"/>
    </row>
    <row r="429" spans="1:12">
      <c r="A429" s="114"/>
      <c r="B429" s="80"/>
      <c r="C429" s="115"/>
      <c r="D429" s="115"/>
      <c r="G429" s="87"/>
      <c r="J429"/>
      <c r="K429"/>
      <c r="L429"/>
    </row>
    <row r="430" spans="1:12">
      <c r="A430" s="114"/>
      <c r="B430" s="80"/>
      <c r="C430" s="93"/>
      <c r="D430" s="93"/>
      <c r="G430" s="87"/>
      <c r="J430"/>
      <c r="K430"/>
      <c r="L430"/>
    </row>
    <row r="431" spans="1:12">
      <c r="A431" s="114"/>
      <c r="B431" s="80"/>
      <c r="C431" s="93"/>
      <c r="D431" s="93"/>
      <c r="G431" s="87"/>
      <c r="J431"/>
      <c r="K431"/>
      <c r="L431"/>
    </row>
    <row r="432" spans="1:12">
      <c r="A432" s="114"/>
      <c r="B432" s="80"/>
      <c r="C432" s="93"/>
      <c r="D432" s="93"/>
      <c r="G432" s="87"/>
      <c r="J432"/>
      <c r="K432"/>
      <c r="L432"/>
    </row>
    <row r="433" spans="1:12">
      <c r="A433" s="114"/>
      <c r="B433" s="80"/>
      <c r="C433" s="93"/>
      <c r="D433" s="93"/>
      <c r="G433" s="87"/>
      <c r="J433"/>
      <c r="K433"/>
      <c r="L433"/>
    </row>
    <row r="434" spans="1:12">
      <c r="D434" s="86"/>
      <c r="G434" s="87"/>
      <c r="J434"/>
      <c r="K434"/>
      <c r="L434"/>
    </row>
    <row r="435" spans="1:12">
      <c r="D435" s="86"/>
      <c r="G435" s="87"/>
      <c r="J435"/>
      <c r="K435"/>
      <c r="L435"/>
    </row>
    <row r="436" spans="1:12">
      <c r="D436" s="86"/>
      <c r="G436" s="87"/>
      <c r="J436"/>
      <c r="K436"/>
      <c r="L436"/>
    </row>
    <row r="437" spans="1:12">
      <c r="D437" s="86"/>
      <c r="G437" s="87"/>
      <c r="J437"/>
      <c r="K437"/>
      <c r="L437"/>
    </row>
    <row r="438" spans="1:12">
      <c r="D438" s="86"/>
      <c r="G438" s="87"/>
      <c r="J438"/>
      <c r="K438"/>
      <c r="L438"/>
    </row>
    <row r="439" spans="1:12">
      <c r="D439" s="86"/>
      <c r="G439" s="87"/>
      <c r="J439"/>
      <c r="K439"/>
      <c r="L439"/>
    </row>
    <row r="440" spans="1:12">
      <c r="D440" s="86"/>
      <c r="G440" s="87"/>
      <c r="K440" s="86"/>
    </row>
    <row r="441" spans="1:12">
      <c r="D441" s="86"/>
      <c r="G441" s="87"/>
      <c r="K441" s="86"/>
    </row>
    <row r="442" spans="1:12">
      <c r="D442" s="86"/>
      <c r="G442" s="87"/>
      <c r="K442" s="86"/>
    </row>
    <row r="443" spans="1:12">
      <c r="D443" s="86"/>
      <c r="G443" s="87"/>
      <c r="K443" s="86"/>
    </row>
    <row r="444" spans="1:12">
      <c r="D444" s="86"/>
      <c r="G444" s="87"/>
      <c r="K444" s="86"/>
    </row>
    <row r="445" spans="1:12">
      <c r="D445" s="86"/>
      <c r="G445" s="87"/>
      <c r="K445" s="86"/>
    </row>
    <row r="446" spans="1:12">
      <c r="D446" s="86"/>
      <c r="G446" s="87"/>
      <c r="K446" s="86"/>
    </row>
    <row r="447" spans="1:12">
      <c r="D447" s="86"/>
      <c r="G447" s="87"/>
      <c r="K447" s="86"/>
    </row>
    <row r="448" spans="1:12">
      <c r="D448" s="86"/>
      <c r="G448" s="87"/>
      <c r="K448" s="86"/>
    </row>
    <row r="449" spans="4:11">
      <c r="D449" s="86"/>
      <c r="G449" s="87"/>
      <c r="K449" s="86"/>
    </row>
    <row r="450" spans="4:11">
      <c r="D450" s="86"/>
      <c r="G450" s="87"/>
      <c r="K450" s="86"/>
    </row>
    <row r="451" spans="4:11">
      <c r="D451" s="86"/>
      <c r="G451" s="87"/>
      <c r="K451" s="86"/>
    </row>
    <row r="452" spans="4:11">
      <c r="D452" s="86"/>
      <c r="G452" s="87"/>
      <c r="K452" s="86"/>
    </row>
    <row r="453" spans="4:11">
      <c r="D453" s="86"/>
      <c r="G453" s="87"/>
      <c r="K453" s="86"/>
    </row>
    <row r="454" spans="4:11">
      <c r="D454" s="86"/>
      <c r="G454" s="87"/>
      <c r="K454" s="86"/>
    </row>
    <row r="455" spans="4:11">
      <c r="D455" s="86"/>
      <c r="G455" s="87"/>
      <c r="K455" s="86"/>
    </row>
    <row r="456" spans="4:11">
      <c r="D456" s="86"/>
      <c r="G456" s="87"/>
      <c r="K456" s="86"/>
    </row>
    <row r="457" spans="4:11">
      <c r="D457" s="86"/>
      <c r="G457" s="87"/>
      <c r="K457" s="86"/>
    </row>
    <row r="458" spans="4:11">
      <c r="D458" s="86"/>
      <c r="G458" s="87"/>
      <c r="K458" s="86"/>
    </row>
    <row r="459" spans="4:11">
      <c r="D459" s="86"/>
      <c r="G459" s="87"/>
      <c r="K459" s="86"/>
    </row>
    <row r="460" spans="4:11">
      <c r="D460" s="86"/>
      <c r="G460" s="87"/>
      <c r="K460" s="86"/>
    </row>
    <row r="461" spans="4:11">
      <c r="D461" s="86"/>
      <c r="G461" s="87"/>
      <c r="K461" s="86"/>
    </row>
    <row r="462" spans="4:11">
      <c r="D462" s="86"/>
      <c r="G462" s="87"/>
      <c r="K462" s="86"/>
    </row>
    <row r="463" spans="4:11">
      <c r="D463" s="86"/>
      <c r="G463" s="87"/>
      <c r="K463" s="86"/>
    </row>
    <row r="464" spans="4:11">
      <c r="D464" s="86"/>
      <c r="G464" s="87"/>
      <c r="K464" s="86"/>
    </row>
    <row r="465" spans="4:11">
      <c r="D465" s="86"/>
      <c r="G465" s="87"/>
      <c r="K465" s="86"/>
    </row>
    <row r="466" spans="4:11">
      <c r="D466" s="86"/>
      <c r="G466" s="87"/>
      <c r="K466" s="86"/>
    </row>
    <row r="467" spans="4:11">
      <c r="D467" s="86"/>
      <c r="G467" s="87"/>
      <c r="K467" s="86"/>
    </row>
    <row r="468" spans="4:11">
      <c r="D468" s="86"/>
      <c r="G468" s="87"/>
      <c r="K468" s="86"/>
    </row>
    <row r="469" spans="4:11">
      <c r="D469" s="86"/>
      <c r="G469" s="87"/>
      <c r="K469" s="86"/>
    </row>
    <row r="470" spans="4:11">
      <c r="D470" s="86"/>
      <c r="G470" s="87"/>
      <c r="K470" s="86"/>
    </row>
    <row r="471" spans="4:11">
      <c r="D471" s="86"/>
      <c r="G471" s="87"/>
      <c r="K471" s="86"/>
    </row>
    <row r="472" spans="4:11">
      <c r="D472" s="86"/>
      <c r="G472" s="87"/>
      <c r="K472" s="86"/>
    </row>
    <row r="473" spans="4:11">
      <c r="D473" s="86"/>
      <c r="G473" s="87"/>
      <c r="K473" s="86"/>
    </row>
    <row r="474" spans="4:11">
      <c r="D474" s="86"/>
      <c r="G474" s="87"/>
      <c r="K474" s="86"/>
    </row>
    <row r="475" spans="4:11">
      <c r="D475" s="86"/>
      <c r="G475" s="87"/>
      <c r="K475" s="86"/>
    </row>
    <row r="476" spans="4:11">
      <c r="D476" s="86"/>
      <c r="G476" s="87"/>
      <c r="K476" s="86"/>
    </row>
    <row r="477" spans="4:11">
      <c r="D477" s="86"/>
      <c r="G477" s="87"/>
      <c r="K477" s="86"/>
    </row>
    <row r="478" spans="4:11">
      <c r="D478" s="86"/>
      <c r="G478" s="87"/>
      <c r="K478" s="86"/>
    </row>
    <row r="479" spans="4:11">
      <c r="D479" s="86"/>
      <c r="G479" s="87"/>
      <c r="K479" s="86"/>
    </row>
    <row r="480" spans="4:11">
      <c r="D480" s="86"/>
      <c r="G480" s="87"/>
      <c r="K480" s="86"/>
    </row>
    <row r="481" spans="4:11">
      <c r="D481" s="86"/>
      <c r="G481" s="87"/>
      <c r="K481" s="86"/>
    </row>
    <row r="482" spans="4:11">
      <c r="D482" s="86"/>
      <c r="G482" s="87"/>
      <c r="K482" s="86"/>
    </row>
    <row r="483" spans="4:11">
      <c r="D483" s="86"/>
      <c r="G483" s="87"/>
      <c r="K483" s="86"/>
    </row>
    <row r="484" spans="4:11">
      <c r="D484" s="86"/>
      <c r="G484" s="87"/>
      <c r="K484" s="86"/>
    </row>
    <row r="485" spans="4:11">
      <c r="D485" s="86"/>
      <c r="G485" s="87"/>
      <c r="K485" s="86"/>
    </row>
    <row r="486" spans="4:11">
      <c r="D486" s="86"/>
      <c r="G486" s="87"/>
      <c r="K486" s="86"/>
    </row>
    <row r="487" spans="4:11">
      <c r="D487" s="86"/>
      <c r="G487" s="87"/>
      <c r="K487" s="86"/>
    </row>
    <row r="488" spans="4:11">
      <c r="D488" s="86"/>
      <c r="G488" s="87"/>
      <c r="K488" s="86"/>
    </row>
    <row r="489" spans="4:11">
      <c r="D489" s="86"/>
      <c r="G489" s="87"/>
      <c r="K489" s="86"/>
    </row>
    <row r="490" spans="4:11">
      <c r="D490" s="86"/>
      <c r="G490" s="87"/>
      <c r="K490" s="86"/>
    </row>
    <row r="491" spans="4:11">
      <c r="D491" s="86"/>
      <c r="G491" s="87"/>
      <c r="K491" s="86"/>
    </row>
    <row r="492" spans="4:11">
      <c r="D492" s="86"/>
      <c r="G492" s="87"/>
      <c r="K492" s="86"/>
    </row>
    <row r="493" spans="4:11">
      <c r="D493" s="86"/>
      <c r="G493" s="87"/>
      <c r="K493" s="86"/>
    </row>
    <row r="494" spans="4:11">
      <c r="D494" s="86"/>
      <c r="G494" s="87"/>
      <c r="K494" s="86"/>
    </row>
    <row r="495" spans="4:11">
      <c r="D495" s="86"/>
      <c r="G495" s="87"/>
      <c r="K495" s="86"/>
    </row>
    <row r="496" spans="4:11">
      <c r="D496" s="86"/>
      <c r="G496" s="87"/>
      <c r="K496" s="86"/>
    </row>
    <row r="497" spans="4:11">
      <c r="D497" s="86"/>
      <c r="G497" s="87"/>
      <c r="K497" s="86"/>
    </row>
    <row r="498" spans="4:11">
      <c r="D498" s="86"/>
      <c r="G498" s="87"/>
      <c r="K498" s="86"/>
    </row>
    <row r="499" spans="4:11">
      <c r="D499" s="86"/>
      <c r="G499" s="87"/>
      <c r="K499" s="86"/>
    </row>
    <row r="500" spans="4:11">
      <c r="D500" s="86"/>
      <c r="G500" s="87"/>
      <c r="K500" s="86"/>
    </row>
    <row r="501" spans="4:11">
      <c r="D501" s="86"/>
      <c r="G501" s="87"/>
      <c r="K501" s="86"/>
    </row>
    <row r="502" spans="4:11">
      <c r="D502" s="86"/>
      <c r="G502" s="87"/>
      <c r="K502" s="86"/>
    </row>
    <row r="503" spans="4:11">
      <c r="D503" s="86"/>
      <c r="G503" s="87"/>
      <c r="K503" s="86"/>
    </row>
    <row r="504" spans="4:11">
      <c r="D504" s="86"/>
      <c r="G504" s="87"/>
      <c r="K504" s="86"/>
    </row>
    <row r="505" spans="4:11">
      <c r="D505" s="86"/>
      <c r="G505" s="87"/>
      <c r="K505" s="86"/>
    </row>
    <row r="506" spans="4:11">
      <c r="D506" s="86"/>
      <c r="G506" s="87"/>
      <c r="K506" s="86"/>
    </row>
    <row r="507" spans="4:11">
      <c r="D507" s="86"/>
      <c r="G507" s="87"/>
      <c r="K507" s="86"/>
    </row>
    <row r="508" spans="4:11">
      <c r="D508" s="86"/>
      <c r="G508" s="87"/>
      <c r="K508" s="86"/>
    </row>
    <row r="509" spans="4:11">
      <c r="D509" s="86"/>
      <c r="G509" s="87"/>
      <c r="K509" s="86"/>
    </row>
    <row r="510" spans="4:11">
      <c r="D510" s="86"/>
      <c r="G510" s="87"/>
      <c r="K510" s="86"/>
    </row>
    <row r="511" spans="4:11">
      <c r="D511" s="86"/>
      <c r="G511" s="87"/>
      <c r="K511" s="86"/>
    </row>
    <row r="512" spans="4:11">
      <c r="D512" s="86"/>
      <c r="G512" s="87"/>
      <c r="K512" s="86"/>
    </row>
    <row r="513" spans="4:11">
      <c r="D513" s="86"/>
      <c r="G513" s="87"/>
      <c r="K513" s="86"/>
    </row>
    <row r="514" spans="4:11">
      <c r="D514" s="86"/>
      <c r="G514" s="87"/>
      <c r="K514" s="86"/>
    </row>
    <row r="515" spans="4:11">
      <c r="D515" s="86"/>
      <c r="G515" s="87"/>
      <c r="K515" s="86"/>
    </row>
    <row r="516" spans="4:11">
      <c r="D516" s="86"/>
      <c r="G516" s="87"/>
      <c r="K516" s="86"/>
    </row>
    <row r="517" spans="4:11">
      <c r="D517" s="86"/>
      <c r="G517" s="87"/>
      <c r="K517" s="86"/>
    </row>
    <row r="518" spans="4:11">
      <c r="D518" s="86"/>
      <c r="G518" s="87"/>
      <c r="K518" s="86"/>
    </row>
    <row r="519" spans="4:11">
      <c r="D519" s="86"/>
      <c r="G519" s="87"/>
      <c r="K519" s="86"/>
    </row>
    <row r="520" spans="4:11">
      <c r="D520" s="86"/>
      <c r="G520" s="87"/>
      <c r="K520" s="86"/>
    </row>
    <row r="521" spans="4:11">
      <c r="D521" s="86"/>
      <c r="G521" s="87"/>
      <c r="K521" s="86"/>
    </row>
    <row r="522" spans="4:11">
      <c r="D522" s="86"/>
      <c r="G522" s="87"/>
      <c r="K522" s="86"/>
    </row>
    <row r="523" spans="4:11">
      <c r="D523" s="86"/>
      <c r="G523" s="87"/>
      <c r="K523" s="86"/>
    </row>
    <row r="524" spans="4:11">
      <c r="D524" s="86"/>
      <c r="G524" s="87"/>
      <c r="K524" s="86"/>
    </row>
    <row r="525" spans="4:11">
      <c r="D525" s="86"/>
      <c r="G525" s="87"/>
      <c r="K525" s="86"/>
    </row>
    <row r="526" spans="4:11">
      <c r="D526" s="86"/>
      <c r="G526" s="87"/>
      <c r="K526" s="86"/>
    </row>
    <row r="527" spans="4:11">
      <c r="D527" s="86"/>
      <c r="G527" s="87"/>
      <c r="K527" s="86"/>
    </row>
    <row r="528" spans="4:11">
      <c r="D528" s="86"/>
      <c r="G528" s="87"/>
      <c r="K528" s="86"/>
    </row>
    <row r="529" spans="4:11">
      <c r="D529" s="86"/>
      <c r="G529" s="87"/>
      <c r="K529" s="86"/>
    </row>
    <row r="530" spans="4:11">
      <c r="D530" s="86"/>
      <c r="G530" s="87"/>
      <c r="K530" s="86"/>
    </row>
    <row r="531" spans="4:11">
      <c r="D531" s="86"/>
      <c r="G531" s="87"/>
      <c r="K531" s="86"/>
    </row>
    <row r="532" spans="4:11">
      <c r="D532" s="86"/>
      <c r="G532" s="87"/>
      <c r="K532" s="86"/>
    </row>
    <row r="533" spans="4:11">
      <c r="D533" s="86"/>
      <c r="G533" s="87"/>
      <c r="K533" s="86"/>
    </row>
    <row r="534" spans="4:11">
      <c r="D534" s="86"/>
      <c r="G534" s="87"/>
      <c r="K534" s="86"/>
    </row>
    <row r="535" spans="4:11">
      <c r="D535" s="86"/>
      <c r="G535" s="87"/>
      <c r="K535" s="86"/>
    </row>
    <row r="536" spans="4:11">
      <c r="D536" s="86"/>
      <c r="G536" s="87"/>
      <c r="K536" s="86"/>
    </row>
    <row r="537" spans="4:11">
      <c r="D537" s="86"/>
      <c r="G537" s="87"/>
      <c r="K537" s="86"/>
    </row>
    <row r="538" spans="4:11">
      <c r="D538" s="86"/>
      <c r="G538" s="87"/>
      <c r="K538" s="86"/>
    </row>
    <row r="539" spans="4:11">
      <c r="D539" s="86"/>
      <c r="G539" s="87"/>
      <c r="K539" s="86"/>
    </row>
    <row r="540" spans="4:11">
      <c r="D540" s="86"/>
      <c r="G540" s="87"/>
      <c r="K540" s="86"/>
    </row>
    <row r="541" spans="4:11">
      <c r="D541" s="86"/>
      <c r="G541" s="87"/>
      <c r="K541" s="86"/>
    </row>
    <row r="542" spans="4:11">
      <c r="D542" s="86"/>
      <c r="G542" s="87"/>
      <c r="K542" s="86"/>
    </row>
    <row r="543" spans="4:11">
      <c r="D543" s="86"/>
      <c r="G543" s="87"/>
      <c r="K543" s="86"/>
    </row>
    <row r="544" spans="4:11">
      <c r="D544" s="86"/>
      <c r="G544" s="87"/>
      <c r="K544" s="86"/>
    </row>
    <row r="545" spans="4:11">
      <c r="D545" s="86"/>
      <c r="G545" s="87"/>
      <c r="K545" s="86"/>
    </row>
    <row r="546" spans="4:11">
      <c r="D546" s="86"/>
      <c r="G546" s="87"/>
      <c r="K546" s="86"/>
    </row>
    <row r="547" spans="4:11">
      <c r="D547" s="86"/>
      <c r="G547" s="87"/>
      <c r="K547" s="86"/>
    </row>
    <row r="548" spans="4:11">
      <c r="D548" s="86"/>
      <c r="G548" s="87"/>
      <c r="K548" s="86"/>
    </row>
    <row r="549" spans="4:11">
      <c r="D549" s="86"/>
      <c r="G549" s="87"/>
      <c r="K549" s="86"/>
    </row>
    <row r="550" spans="4:11">
      <c r="D550" s="86"/>
      <c r="G550" s="87"/>
      <c r="K550" s="86"/>
    </row>
    <row r="551" spans="4:11">
      <c r="D551" s="86"/>
      <c r="G551" s="87"/>
      <c r="K551" s="86"/>
    </row>
    <row r="552" spans="4:11">
      <c r="D552" s="86"/>
      <c r="G552" s="87"/>
      <c r="K552" s="86"/>
    </row>
    <row r="553" spans="4:11">
      <c r="D553" s="86"/>
      <c r="G553" s="87"/>
      <c r="K553" s="86"/>
    </row>
    <row r="554" spans="4:11">
      <c r="D554" s="86"/>
      <c r="G554" s="87"/>
      <c r="K554" s="86"/>
    </row>
    <row r="555" spans="4:11">
      <c r="D555" s="86"/>
      <c r="G555" s="87"/>
      <c r="K555" s="86"/>
    </row>
    <row r="556" spans="4:11">
      <c r="D556" s="86"/>
      <c r="G556" s="87"/>
      <c r="K556" s="86"/>
    </row>
    <row r="557" spans="4:11">
      <c r="D557" s="86"/>
      <c r="G557" s="87"/>
      <c r="K557" s="86"/>
    </row>
    <row r="558" spans="4:11">
      <c r="D558" s="86"/>
      <c r="G558" s="87"/>
      <c r="K558" s="86"/>
    </row>
    <row r="559" spans="4:11">
      <c r="D559" s="86"/>
      <c r="G559" s="87"/>
      <c r="K559" s="86"/>
    </row>
    <row r="560" spans="4:11">
      <c r="D560" s="86"/>
      <c r="G560" s="87"/>
      <c r="K560" s="86"/>
    </row>
    <row r="561" spans="4:11">
      <c r="D561" s="86"/>
      <c r="G561" s="87"/>
      <c r="K561" s="86"/>
    </row>
    <row r="562" spans="4:11">
      <c r="D562" s="86"/>
      <c r="G562" s="87"/>
      <c r="K562" s="86"/>
    </row>
    <row r="563" spans="4:11">
      <c r="D563" s="86"/>
      <c r="G563" s="87"/>
      <c r="K563" s="86"/>
    </row>
    <row r="564" spans="4:11">
      <c r="D564" s="86"/>
      <c r="G564" s="87"/>
      <c r="K564" s="86"/>
    </row>
    <row r="565" spans="4:11">
      <c r="D565" s="86"/>
      <c r="G565" s="87"/>
      <c r="K565" s="86"/>
    </row>
    <row r="566" spans="4:11">
      <c r="D566" s="86"/>
      <c r="G566" s="87"/>
      <c r="K566" s="86"/>
    </row>
    <row r="567" spans="4:11">
      <c r="D567" s="86"/>
      <c r="G567" s="87"/>
      <c r="K567" s="86"/>
    </row>
    <row r="568" spans="4:11">
      <c r="D568" s="86"/>
      <c r="G568" s="87"/>
      <c r="K568" s="86"/>
    </row>
    <row r="569" spans="4:11">
      <c r="D569" s="86"/>
      <c r="G569" s="87"/>
      <c r="K569" s="86"/>
    </row>
    <row r="570" spans="4:11">
      <c r="D570" s="86"/>
      <c r="G570" s="87"/>
      <c r="K570" s="86"/>
    </row>
    <row r="571" spans="4:11">
      <c r="D571" s="86"/>
      <c r="G571" s="87"/>
      <c r="K571" s="86"/>
    </row>
    <row r="572" spans="4:11">
      <c r="D572" s="86"/>
      <c r="G572" s="87"/>
      <c r="K572" s="86"/>
    </row>
  </sheetData>
  <phoneticPr fontId="4" type="noConversion"/>
  <pageMargins left="0.74803149606299213" right="0.15748031496062992" top="1.1023622047244095" bottom="0.19" header="0.51181102362204722" footer="0.16"/>
  <pageSetup paperSize="9" orientation="portrait" r:id="rId1"/>
  <headerFooter alignWithMargins="0">
    <oddHeader xml:space="preserve">&amp;L&amp;"-,Fet"SVENSKA KENNELKLUBBEN
    REGISTRERING 2009&amp;C&amp;"-,Fet"&amp;12&amp;A&amp;R&amp;"-,Fet"SKK &amp;D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I265"/>
  <sheetViews>
    <sheetView topLeftCell="C1" workbookViewId="0">
      <selection activeCell="D30" sqref="D30"/>
    </sheetView>
  </sheetViews>
  <sheetFormatPr defaultColWidth="9.75" defaultRowHeight="15"/>
  <cols>
    <col min="1" max="1" width="7.5" style="110" customWidth="1"/>
    <col min="2" max="2" width="36.625" style="103" customWidth="1"/>
    <col min="3" max="3" width="11.625" style="111" customWidth="1"/>
    <col min="4" max="4" width="11" style="108" customWidth="1"/>
    <col min="5" max="5" width="9.375" style="103" customWidth="1"/>
    <col min="6" max="6" width="10.125" style="103" customWidth="1"/>
    <col min="7" max="7" width="8.125" style="103" customWidth="1"/>
    <col min="8" max="16384" width="9.75" style="103"/>
  </cols>
  <sheetData>
    <row r="1" spans="1:9">
      <c r="A1" s="100"/>
      <c r="B1" s="101" t="s">
        <v>19</v>
      </c>
      <c r="C1" s="102" t="s">
        <v>356</v>
      </c>
      <c r="D1" s="102" t="s">
        <v>353</v>
      </c>
      <c r="E1" s="83" t="s">
        <v>1</v>
      </c>
      <c r="F1" s="83" t="s">
        <v>2</v>
      </c>
      <c r="G1" s="112"/>
    </row>
    <row r="2" spans="1:9">
      <c r="A2" s="79">
        <v>1</v>
      </c>
      <c r="B2" s="80" t="s">
        <v>20</v>
      </c>
      <c r="C2" s="104">
        <v>2431</v>
      </c>
      <c r="D2" s="93">
        <v>2616</v>
      </c>
      <c r="E2" s="94">
        <f>C2-D2</f>
        <v>-185</v>
      </c>
      <c r="F2" s="95">
        <f>E2/D2</f>
        <v>-7.0718654434250766E-2</v>
      </c>
      <c r="G2" s="97"/>
      <c r="H2" s="104"/>
      <c r="I2" s="98"/>
    </row>
    <row r="3" spans="1:9">
      <c r="A3" s="79">
        <v>2</v>
      </c>
      <c r="B3" s="80" t="s">
        <v>22</v>
      </c>
      <c r="C3" s="104">
        <v>2127</v>
      </c>
      <c r="D3" s="93">
        <v>2328</v>
      </c>
      <c r="E3" s="94">
        <f t="shared" ref="E3:E22" si="0">C3-D3</f>
        <v>-201</v>
      </c>
      <c r="F3" s="95">
        <f t="shared" ref="F3:F21" si="1">E3/D3</f>
        <v>-8.6340206185567009E-2</v>
      </c>
      <c r="G3" s="97"/>
      <c r="H3" s="104"/>
      <c r="I3" s="98"/>
    </row>
    <row r="4" spans="1:9">
      <c r="A4" s="79">
        <v>3</v>
      </c>
      <c r="B4" s="80" t="s">
        <v>21</v>
      </c>
      <c r="C4" s="104">
        <v>2020</v>
      </c>
      <c r="D4" s="93">
        <v>2168</v>
      </c>
      <c r="E4" s="94">
        <f t="shared" si="0"/>
        <v>-148</v>
      </c>
      <c r="F4" s="95">
        <f t="shared" si="1"/>
        <v>-6.8265682656826573E-2</v>
      </c>
      <c r="G4" s="97"/>
      <c r="H4" s="104"/>
      <c r="I4" s="98"/>
    </row>
    <row r="5" spans="1:9">
      <c r="A5" s="79">
        <v>4</v>
      </c>
      <c r="B5" s="80" t="s">
        <v>23</v>
      </c>
      <c r="C5" s="104">
        <v>1559</v>
      </c>
      <c r="D5" s="93">
        <v>1635</v>
      </c>
      <c r="E5" s="94">
        <f t="shared" si="0"/>
        <v>-76</v>
      </c>
      <c r="F5" s="95">
        <f t="shared" si="1"/>
        <v>-4.6483180428134555E-2</v>
      </c>
      <c r="G5" s="97"/>
      <c r="H5" s="104"/>
      <c r="I5" s="98"/>
    </row>
    <row r="6" spans="1:9">
      <c r="A6" s="79">
        <v>5</v>
      </c>
      <c r="B6" s="80" t="s">
        <v>26</v>
      </c>
      <c r="C6" s="104">
        <v>1284</v>
      </c>
      <c r="D6" s="93">
        <v>1502</v>
      </c>
      <c r="E6" s="94">
        <f t="shared" si="0"/>
        <v>-218</v>
      </c>
      <c r="F6" s="95">
        <f t="shared" si="1"/>
        <v>-0.14513981358189082</v>
      </c>
      <c r="G6" s="97"/>
      <c r="H6" s="104"/>
      <c r="I6" s="98"/>
    </row>
    <row r="7" spans="1:9">
      <c r="A7" s="79">
        <v>6</v>
      </c>
      <c r="B7" s="80" t="s">
        <v>28</v>
      </c>
      <c r="C7" s="104">
        <v>1187</v>
      </c>
      <c r="D7" s="93">
        <v>1422</v>
      </c>
      <c r="E7" s="94">
        <f t="shared" si="0"/>
        <v>-235</v>
      </c>
      <c r="F7" s="95">
        <f t="shared" si="1"/>
        <v>-0.16526019690576652</v>
      </c>
      <c r="G7" s="97"/>
      <c r="H7" s="104"/>
      <c r="I7" s="98"/>
    </row>
    <row r="8" spans="1:9">
      <c r="A8" s="79">
        <v>7</v>
      </c>
      <c r="B8" s="80" t="s">
        <v>218</v>
      </c>
      <c r="C8" s="104">
        <v>1118</v>
      </c>
      <c r="D8" s="93">
        <v>1139</v>
      </c>
      <c r="E8" s="94">
        <f t="shared" si="0"/>
        <v>-21</v>
      </c>
      <c r="F8" s="95">
        <f t="shared" si="1"/>
        <v>-1.8437225636523266E-2</v>
      </c>
      <c r="G8" s="97"/>
      <c r="H8" s="104"/>
      <c r="I8" s="98"/>
    </row>
    <row r="9" spans="1:9">
      <c r="A9" s="79">
        <v>8</v>
      </c>
      <c r="B9" s="80" t="s">
        <v>27</v>
      </c>
      <c r="C9" s="104">
        <v>1075</v>
      </c>
      <c r="D9" s="93">
        <v>1165</v>
      </c>
      <c r="E9" s="94">
        <f t="shared" si="0"/>
        <v>-90</v>
      </c>
      <c r="F9" s="95">
        <f t="shared" si="1"/>
        <v>-7.7253218884120178E-2</v>
      </c>
      <c r="G9" s="97"/>
      <c r="H9" s="104"/>
      <c r="I9" s="98"/>
    </row>
    <row r="10" spans="1:9">
      <c r="A10" s="79">
        <v>9</v>
      </c>
      <c r="B10" s="80" t="s">
        <v>63</v>
      </c>
      <c r="C10" s="104">
        <v>1030</v>
      </c>
      <c r="D10" s="93">
        <v>1081</v>
      </c>
      <c r="E10" s="94">
        <f t="shared" si="0"/>
        <v>-51</v>
      </c>
      <c r="F10" s="95">
        <f t="shared" si="1"/>
        <v>-4.7178538390379277E-2</v>
      </c>
      <c r="G10" s="97"/>
      <c r="H10" s="104"/>
      <c r="I10" s="98"/>
    </row>
    <row r="11" spans="1:9">
      <c r="A11" s="79">
        <v>10</v>
      </c>
      <c r="B11" s="80" t="s">
        <v>249</v>
      </c>
      <c r="C11" s="104">
        <v>1013</v>
      </c>
      <c r="D11" s="93">
        <v>915</v>
      </c>
      <c r="E11" s="94">
        <f t="shared" si="0"/>
        <v>98</v>
      </c>
      <c r="F11" s="95">
        <f t="shared" si="1"/>
        <v>0.10710382513661203</v>
      </c>
      <c r="G11" s="97"/>
      <c r="H11" s="104"/>
      <c r="I11" s="98"/>
    </row>
    <row r="12" spans="1:9">
      <c r="A12" s="79">
        <v>11</v>
      </c>
      <c r="B12" s="80" t="s">
        <v>31</v>
      </c>
      <c r="C12" s="104">
        <v>1011</v>
      </c>
      <c r="D12" s="93">
        <v>1035</v>
      </c>
      <c r="E12" s="94">
        <f t="shared" si="0"/>
        <v>-24</v>
      </c>
      <c r="F12" s="95">
        <f t="shared" si="1"/>
        <v>-2.318840579710145E-2</v>
      </c>
      <c r="G12" s="97"/>
      <c r="H12" s="104"/>
      <c r="I12" s="98"/>
    </row>
    <row r="13" spans="1:9">
      <c r="A13" s="79">
        <v>12</v>
      </c>
      <c r="B13" s="80" t="s">
        <v>256</v>
      </c>
      <c r="C13" s="104">
        <v>1007</v>
      </c>
      <c r="D13" s="93">
        <v>1080</v>
      </c>
      <c r="E13" s="94">
        <f t="shared" si="0"/>
        <v>-73</v>
      </c>
      <c r="F13" s="95">
        <f t="shared" si="1"/>
        <v>-6.7592592592592593E-2</v>
      </c>
      <c r="G13" s="97"/>
      <c r="H13" s="104"/>
      <c r="I13" s="98"/>
    </row>
    <row r="14" spans="1:9">
      <c r="A14" s="79">
        <v>13</v>
      </c>
      <c r="B14" s="80" t="s">
        <v>24</v>
      </c>
      <c r="C14" s="104">
        <v>852</v>
      </c>
      <c r="D14" s="93">
        <v>832</v>
      </c>
      <c r="E14" s="94">
        <f t="shared" si="0"/>
        <v>20</v>
      </c>
      <c r="F14" s="95">
        <f t="shared" si="1"/>
        <v>2.403846153846154E-2</v>
      </c>
      <c r="G14" s="97"/>
      <c r="H14" s="104"/>
      <c r="I14" s="98"/>
    </row>
    <row r="15" spans="1:9">
      <c r="A15" s="79">
        <v>14</v>
      </c>
      <c r="B15" s="80" t="s">
        <v>32</v>
      </c>
      <c r="C15" s="104">
        <v>843</v>
      </c>
      <c r="D15" s="93">
        <v>1027</v>
      </c>
      <c r="E15" s="94">
        <f t="shared" si="0"/>
        <v>-184</v>
      </c>
      <c r="F15" s="95">
        <f t="shared" si="1"/>
        <v>-0.17916260954235638</v>
      </c>
      <c r="G15" s="97"/>
      <c r="H15" s="104"/>
      <c r="I15" s="98"/>
    </row>
    <row r="16" spans="1:9">
      <c r="A16" s="79">
        <v>15</v>
      </c>
      <c r="B16" s="80" t="s">
        <v>35</v>
      </c>
      <c r="C16" s="104">
        <v>798</v>
      </c>
      <c r="D16" s="93">
        <v>789</v>
      </c>
      <c r="E16" s="94">
        <f t="shared" si="0"/>
        <v>9</v>
      </c>
      <c r="F16" s="95">
        <f t="shared" si="1"/>
        <v>1.1406844106463879E-2</v>
      </c>
      <c r="G16" s="97"/>
      <c r="H16" s="104"/>
      <c r="I16" s="98"/>
    </row>
    <row r="17" spans="1:9">
      <c r="A17" s="79">
        <v>16</v>
      </c>
      <c r="B17" s="80" t="s">
        <v>29</v>
      </c>
      <c r="C17" s="104">
        <v>773</v>
      </c>
      <c r="D17" s="93">
        <v>780</v>
      </c>
      <c r="E17" s="94">
        <f t="shared" si="0"/>
        <v>-7</v>
      </c>
      <c r="F17" s="95">
        <f t="shared" si="1"/>
        <v>-8.9743589743589737E-3</v>
      </c>
      <c r="G17" s="97"/>
      <c r="H17" s="104"/>
      <c r="I17" s="98"/>
    </row>
    <row r="18" spans="1:9">
      <c r="A18" s="79">
        <v>17</v>
      </c>
      <c r="B18" s="80" t="s">
        <v>164</v>
      </c>
      <c r="C18" s="104">
        <v>765</v>
      </c>
      <c r="D18" s="93">
        <v>622</v>
      </c>
      <c r="E18" s="94">
        <f t="shared" si="0"/>
        <v>143</v>
      </c>
      <c r="F18" s="95">
        <f t="shared" si="1"/>
        <v>0.22990353697749197</v>
      </c>
      <c r="G18" s="113"/>
      <c r="H18" s="104"/>
      <c r="I18" s="98"/>
    </row>
    <row r="19" spans="1:9">
      <c r="A19" s="79">
        <v>18</v>
      </c>
      <c r="B19" s="80" t="s">
        <v>25</v>
      </c>
      <c r="C19" s="104">
        <v>739</v>
      </c>
      <c r="D19" s="93">
        <v>611</v>
      </c>
      <c r="E19" s="94">
        <f t="shared" si="0"/>
        <v>128</v>
      </c>
      <c r="F19" s="95">
        <f t="shared" si="1"/>
        <v>0.20949263502454993</v>
      </c>
      <c r="G19" s="113"/>
      <c r="H19" s="104"/>
      <c r="I19" s="98"/>
    </row>
    <row r="20" spans="1:9">
      <c r="A20" s="79">
        <v>19</v>
      </c>
      <c r="B20" s="80" t="s">
        <v>341</v>
      </c>
      <c r="C20" s="104">
        <v>663</v>
      </c>
      <c r="D20" s="93">
        <v>650</v>
      </c>
      <c r="E20" s="94">
        <f t="shared" si="0"/>
        <v>13</v>
      </c>
      <c r="F20" s="95">
        <f t="shared" si="1"/>
        <v>0.02</v>
      </c>
      <c r="G20" s="97"/>
      <c r="H20" s="104"/>
      <c r="I20" s="98"/>
    </row>
    <row r="21" spans="1:9">
      <c r="A21" s="79">
        <v>20</v>
      </c>
      <c r="B21" s="80" t="s">
        <v>288</v>
      </c>
      <c r="C21" s="104">
        <v>649</v>
      </c>
      <c r="D21" s="93">
        <v>716</v>
      </c>
      <c r="E21" s="94">
        <f t="shared" si="0"/>
        <v>-67</v>
      </c>
      <c r="F21" s="95">
        <f t="shared" si="1"/>
        <v>-9.3575418994413406E-2</v>
      </c>
      <c r="G21" s="97"/>
      <c r="H21" s="104"/>
      <c r="I21" s="98"/>
    </row>
    <row r="22" spans="1:9">
      <c r="A22" s="79"/>
      <c r="B22" s="105" t="s">
        <v>261</v>
      </c>
      <c r="C22" s="106">
        <f>SUM(C2:C21)</f>
        <v>22944</v>
      </c>
      <c r="D22" s="106">
        <f>SUM(D2:D21)</f>
        <v>24113</v>
      </c>
      <c r="E22" s="90">
        <f t="shared" si="0"/>
        <v>-1169</v>
      </c>
      <c r="F22" s="107">
        <f>E22/D22</f>
        <v>-4.848007298967362E-2</v>
      </c>
      <c r="H22" s="106"/>
      <c r="I22" s="106"/>
    </row>
    <row r="23" spans="1:9">
      <c r="A23" s="79"/>
      <c r="F23" s="109"/>
    </row>
    <row r="24" spans="1:9">
      <c r="A24" s="79"/>
      <c r="F24" s="109"/>
    </row>
    <row r="25" spans="1:9">
      <c r="A25" s="79"/>
      <c r="F25" s="109"/>
    </row>
    <row r="26" spans="1:9">
      <c r="F26" s="109"/>
    </row>
    <row r="27" spans="1:9">
      <c r="F27" s="109"/>
    </row>
    <row r="28" spans="1:9">
      <c r="F28" s="109"/>
    </row>
    <row r="29" spans="1:9">
      <c r="F29" s="109"/>
    </row>
    <row r="30" spans="1:9">
      <c r="F30" s="109"/>
    </row>
    <row r="31" spans="1:9">
      <c r="F31" s="109"/>
    </row>
    <row r="32" spans="1:9">
      <c r="F32" s="109"/>
    </row>
    <row r="33" spans="6:6">
      <c r="F33" s="109"/>
    </row>
    <row r="34" spans="6:6">
      <c r="F34" s="109"/>
    </row>
    <row r="35" spans="6:6">
      <c r="F35" s="109"/>
    </row>
    <row r="36" spans="6:6">
      <c r="F36" s="109"/>
    </row>
    <row r="37" spans="6:6">
      <c r="F37" s="109"/>
    </row>
    <row r="38" spans="6:6">
      <c r="F38" s="109"/>
    </row>
    <row r="39" spans="6:6">
      <c r="F39" s="109"/>
    </row>
    <row r="40" spans="6:6">
      <c r="F40" s="109"/>
    </row>
    <row r="41" spans="6:6">
      <c r="F41" s="109"/>
    </row>
    <row r="42" spans="6:6">
      <c r="F42" s="109"/>
    </row>
    <row r="43" spans="6:6">
      <c r="F43" s="109"/>
    </row>
    <row r="44" spans="6:6">
      <c r="F44" s="109"/>
    </row>
    <row r="45" spans="6:6">
      <c r="F45" s="109"/>
    </row>
    <row r="46" spans="6:6">
      <c r="F46" s="109"/>
    </row>
    <row r="47" spans="6:6">
      <c r="F47" s="109"/>
    </row>
    <row r="48" spans="6:6">
      <c r="F48" s="109"/>
    </row>
    <row r="49" spans="6:6">
      <c r="F49" s="109"/>
    </row>
    <row r="50" spans="6:6">
      <c r="F50" s="109"/>
    </row>
    <row r="51" spans="6:6">
      <c r="F51" s="109"/>
    </row>
    <row r="52" spans="6:6">
      <c r="F52" s="109"/>
    </row>
    <row r="53" spans="6:6">
      <c r="F53" s="109"/>
    </row>
    <row r="54" spans="6:6">
      <c r="F54" s="109"/>
    </row>
    <row r="55" spans="6:6">
      <c r="F55" s="109"/>
    </row>
    <row r="56" spans="6:6">
      <c r="F56" s="109"/>
    </row>
    <row r="57" spans="6:6">
      <c r="F57" s="109"/>
    </row>
    <row r="58" spans="6:6">
      <c r="F58" s="109"/>
    </row>
    <row r="59" spans="6:6">
      <c r="F59" s="109"/>
    </row>
    <row r="60" spans="6:6">
      <c r="F60" s="109"/>
    </row>
    <row r="61" spans="6:6">
      <c r="F61" s="109"/>
    </row>
    <row r="62" spans="6:6">
      <c r="F62" s="109"/>
    </row>
    <row r="63" spans="6:6">
      <c r="F63" s="109"/>
    </row>
    <row r="64" spans="6:6">
      <c r="F64" s="109"/>
    </row>
    <row r="65" spans="6:6">
      <c r="F65" s="109"/>
    </row>
    <row r="66" spans="6:6">
      <c r="F66" s="109"/>
    </row>
    <row r="67" spans="6:6">
      <c r="F67" s="109"/>
    </row>
    <row r="68" spans="6:6">
      <c r="F68" s="109"/>
    </row>
    <row r="69" spans="6:6">
      <c r="F69" s="109"/>
    </row>
    <row r="70" spans="6:6">
      <c r="F70" s="109"/>
    </row>
    <row r="71" spans="6:6">
      <c r="F71" s="109"/>
    </row>
    <row r="72" spans="6:6">
      <c r="F72" s="109"/>
    </row>
    <row r="73" spans="6:6">
      <c r="F73" s="109"/>
    </row>
    <row r="74" spans="6:6">
      <c r="F74" s="109"/>
    </row>
    <row r="75" spans="6:6">
      <c r="F75" s="109"/>
    </row>
    <row r="76" spans="6:6">
      <c r="F76" s="109"/>
    </row>
    <row r="77" spans="6:6">
      <c r="F77" s="109"/>
    </row>
    <row r="78" spans="6:6">
      <c r="F78" s="109"/>
    </row>
    <row r="79" spans="6:6">
      <c r="F79" s="109"/>
    </row>
    <row r="80" spans="6:6">
      <c r="F80" s="109"/>
    </row>
    <row r="81" spans="6:6">
      <c r="F81" s="109"/>
    </row>
    <row r="82" spans="6:6">
      <c r="F82" s="109"/>
    </row>
    <row r="83" spans="6:6">
      <c r="F83" s="109"/>
    </row>
    <row r="84" spans="6:6">
      <c r="F84" s="109"/>
    </row>
    <row r="85" spans="6:6">
      <c r="F85" s="109"/>
    </row>
    <row r="86" spans="6:6">
      <c r="F86" s="109"/>
    </row>
    <row r="87" spans="6:6">
      <c r="F87" s="109"/>
    </row>
    <row r="88" spans="6:6">
      <c r="F88" s="109"/>
    </row>
    <row r="89" spans="6:6">
      <c r="F89" s="109"/>
    </row>
    <row r="90" spans="6:6">
      <c r="F90" s="109"/>
    </row>
    <row r="91" spans="6:6">
      <c r="F91" s="109"/>
    </row>
    <row r="92" spans="6:6">
      <c r="F92" s="109"/>
    </row>
    <row r="93" spans="6:6">
      <c r="F93" s="109"/>
    </row>
    <row r="94" spans="6:6">
      <c r="F94" s="109"/>
    </row>
    <row r="95" spans="6:6">
      <c r="F95" s="109"/>
    </row>
    <row r="96" spans="6:6">
      <c r="F96" s="109"/>
    </row>
    <row r="97" spans="6:6">
      <c r="F97" s="109"/>
    </row>
    <row r="98" spans="6:6">
      <c r="F98" s="109"/>
    </row>
    <row r="99" spans="6:6">
      <c r="F99" s="109"/>
    </row>
    <row r="100" spans="6:6">
      <c r="F100" s="109"/>
    </row>
    <row r="101" spans="6:6">
      <c r="F101" s="109"/>
    </row>
    <row r="102" spans="6:6">
      <c r="F102" s="109"/>
    </row>
    <row r="103" spans="6:6">
      <c r="F103" s="109"/>
    </row>
    <row r="104" spans="6:6">
      <c r="F104" s="109"/>
    </row>
    <row r="105" spans="6:6">
      <c r="F105" s="109"/>
    </row>
    <row r="106" spans="6:6">
      <c r="F106" s="109"/>
    </row>
    <row r="107" spans="6:6">
      <c r="F107" s="109"/>
    </row>
    <row r="108" spans="6:6">
      <c r="F108" s="109"/>
    </row>
    <row r="109" spans="6:6">
      <c r="F109" s="109"/>
    </row>
    <row r="110" spans="6:6">
      <c r="F110" s="109"/>
    </row>
    <row r="111" spans="6:6">
      <c r="F111" s="109"/>
    </row>
    <row r="112" spans="6:6">
      <c r="F112" s="109"/>
    </row>
    <row r="113" spans="6:6">
      <c r="F113" s="109"/>
    </row>
    <row r="114" spans="6:6">
      <c r="F114" s="109"/>
    </row>
    <row r="115" spans="6:6">
      <c r="F115" s="109"/>
    </row>
    <row r="116" spans="6:6">
      <c r="F116" s="109"/>
    </row>
    <row r="117" spans="6:6">
      <c r="F117" s="109"/>
    </row>
    <row r="118" spans="6:6">
      <c r="F118" s="109"/>
    </row>
    <row r="119" spans="6:6">
      <c r="F119" s="109"/>
    </row>
    <row r="120" spans="6:6">
      <c r="F120" s="109"/>
    </row>
    <row r="121" spans="6:6">
      <c r="F121" s="109"/>
    </row>
    <row r="122" spans="6:6">
      <c r="F122" s="109"/>
    </row>
    <row r="123" spans="6:6">
      <c r="F123" s="109"/>
    </row>
    <row r="124" spans="6:6">
      <c r="F124" s="109"/>
    </row>
    <row r="125" spans="6:6">
      <c r="F125" s="109"/>
    </row>
    <row r="126" spans="6:6">
      <c r="F126" s="109"/>
    </row>
    <row r="127" spans="6:6">
      <c r="F127" s="109"/>
    </row>
    <row r="128" spans="6:6">
      <c r="F128" s="109"/>
    </row>
    <row r="129" spans="6:6">
      <c r="F129" s="109"/>
    </row>
    <row r="130" spans="6:6">
      <c r="F130" s="109"/>
    </row>
    <row r="131" spans="6:6">
      <c r="F131" s="109"/>
    </row>
    <row r="132" spans="6:6">
      <c r="F132" s="109"/>
    </row>
    <row r="133" spans="6:6">
      <c r="F133" s="109"/>
    </row>
    <row r="134" spans="6:6">
      <c r="F134" s="109"/>
    </row>
    <row r="135" spans="6:6">
      <c r="F135" s="109"/>
    </row>
    <row r="136" spans="6:6">
      <c r="F136" s="109"/>
    </row>
    <row r="137" spans="6:6">
      <c r="F137" s="109"/>
    </row>
    <row r="138" spans="6:6">
      <c r="F138" s="109"/>
    </row>
    <row r="139" spans="6:6">
      <c r="F139" s="109"/>
    </row>
    <row r="140" spans="6:6">
      <c r="F140" s="109"/>
    </row>
    <row r="141" spans="6:6">
      <c r="F141" s="109"/>
    </row>
    <row r="142" spans="6:6">
      <c r="F142" s="109"/>
    </row>
    <row r="143" spans="6:6">
      <c r="F143" s="109"/>
    </row>
    <row r="144" spans="6:6">
      <c r="F144" s="109"/>
    </row>
    <row r="145" spans="6:6">
      <c r="F145" s="109"/>
    </row>
    <row r="146" spans="6:6">
      <c r="F146" s="109"/>
    </row>
    <row r="147" spans="6:6">
      <c r="F147" s="109"/>
    </row>
    <row r="148" spans="6:6">
      <c r="F148" s="109"/>
    </row>
    <row r="149" spans="6:6">
      <c r="F149" s="109"/>
    </row>
    <row r="150" spans="6:6">
      <c r="F150" s="109"/>
    </row>
    <row r="151" spans="6:6">
      <c r="F151" s="109"/>
    </row>
    <row r="152" spans="6:6">
      <c r="F152" s="109"/>
    </row>
    <row r="153" spans="6:6">
      <c r="F153" s="109"/>
    </row>
    <row r="154" spans="6:6">
      <c r="F154" s="109"/>
    </row>
    <row r="155" spans="6:6">
      <c r="F155" s="109"/>
    </row>
    <row r="156" spans="6:6">
      <c r="F156" s="109"/>
    </row>
    <row r="157" spans="6:6">
      <c r="F157" s="109"/>
    </row>
    <row r="158" spans="6:6">
      <c r="F158" s="109"/>
    </row>
    <row r="159" spans="6:6">
      <c r="F159" s="109"/>
    </row>
    <row r="160" spans="6:6">
      <c r="F160" s="109"/>
    </row>
    <row r="161" spans="6:6">
      <c r="F161" s="109"/>
    </row>
    <row r="162" spans="6:6">
      <c r="F162" s="109"/>
    </row>
    <row r="163" spans="6:6">
      <c r="F163" s="109"/>
    </row>
    <row r="164" spans="6:6">
      <c r="F164" s="109"/>
    </row>
    <row r="165" spans="6:6">
      <c r="F165" s="109"/>
    </row>
    <row r="166" spans="6:6">
      <c r="F166" s="109"/>
    </row>
    <row r="167" spans="6:6">
      <c r="F167" s="109"/>
    </row>
    <row r="168" spans="6:6">
      <c r="F168" s="109"/>
    </row>
    <row r="169" spans="6:6">
      <c r="F169" s="109"/>
    </row>
    <row r="170" spans="6:6">
      <c r="F170" s="109"/>
    </row>
    <row r="171" spans="6:6">
      <c r="F171" s="109"/>
    </row>
    <row r="172" spans="6:6">
      <c r="F172" s="109"/>
    </row>
    <row r="173" spans="6:6">
      <c r="F173" s="109"/>
    </row>
    <row r="174" spans="6:6">
      <c r="F174" s="109"/>
    </row>
    <row r="175" spans="6:6">
      <c r="F175" s="109"/>
    </row>
    <row r="176" spans="6:6">
      <c r="F176" s="109"/>
    </row>
    <row r="177" spans="6:6">
      <c r="F177" s="109"/>
    </row>
    <row r="178" spans="6:6">
      <c r="F178" s="109"/>
    </row>
    <row r="179" spans="6:6">
      <c r="F179" s="109"/>
    </row>
    <row r="180" spans="6:6">
      <c r="F180" s="109"/>
    </row>
    <row r="181" spans="6:6">
      <c r="F181" s="109"/>
    </row>
    <row r="182" spans="6:6">
      <c r="F182" s="109"/>
    </row>
    <row r="183" spans="6:6">
      <c r="F183" s="109"/>
    </row>
    <row r="184" spans="6:6">
      <c r="F184" s="109"/>
    </row>
    <row r="185" spans="6:6">
      <c r="F185" s="109"/>
    </row>
    <row r="186" spans="6:6">
      <c r="F186" s="109"/>
    </row>
    <row r="187" spans="6:6">
      <c r="F187" s="109"/>
    </row>
    <row r="188" spans="6:6">
      <c r="F188" s="109"/>
    </row>
    <row r="189" spans="6:6">
      <c r="F189" s="109"/>
    </row>
    <row r="190" spans="6:6">
      <c r="F190" s="109"/>
    </row>
    <row r="191" spans="6:6">
      <c r="F191" s="109"/>
    </row>
    <row r="192" spans="6:6">
      <c r="F192" s="109"/>
    </row>
    <row r="193" spans="6:6">
      <c r="F193" s="109"/>
    </row>
    <row r="194" spans="6:6">
      <c r="F194" s="109"/>
    </row>
    <row r="195" spans="6:6">
      <c r="F195" s="109"/>
    </row>
    <row r="196" spans="6:6">
      <c r="F196" s="109"/>
    </row>
    <row r="197" spans="6:6">
      <c r="F197" s="109"/>
    </row>
    <row r="198" spans="6:6">
      <c r="F198" s="109"/>
    </row>
    <row r="199" spans="6:6">
      <c r="F199" s="109"/>
    </row>
    <row r="200" spans="6:6">
      <c r="F200" s="109"/>
    </row>
    <row r="201" spans="6:6">
      <c r="F201" s="109"/>
    </row>
    <row r="202" spans="6:6">
      <c r="F202" s="109"/>
    </row>
    <row r="203" spans="6:6">
      <c r="F203" s="109"/>
    </row>
    <row r="204" spans="6:6">
      <c r="F204" s="109"/>
    </row>
    <row r="205" spans="6:6">
      <c r="F205" s="109"/>
    </row>
    <row r="206" spans="6:6">
      <c r="F206" s="109"/>
    </row>
    <row r="207" spans="6:6">
      <c r="F207" s="109"/>
    </row>
    <row r="208" spans="6:6">
      <c r="F208" s="109"/>
    </row>
    <row r="209" spans="6:6">
      <c r="F209" s="109"/>
    </row>
    <row r="210" spans="6:6">
      <c r="F210" s="109"/>
    </row>
    <row r="211" spans="6:6">
      <c r="F211" s="109"/>
    </row>
    <row r="212" spans="6:6">
      <c r="F212" s="109"/>
    </row>
    <row r="213" spans="6:6">
      <c r="F213" s="109"/>
    </row>
    <row r="214" spans="6:6">
      <c r="F214" s="109"/>
    </row>
    <row r="215" spans="6:6">
      <c r="F215" s="109"/>
    </row>
    <row r="216" spans="6:6">
      <c r="F216" s="109"/>
    </row>
    <row r="217" spans="6:6">
      <c r="F217" s="109"/>
    </row>
    <row r="218" spans="6:6">
      <c r="F218" s="109"/>
    </row>
    <row r="219" spans="6:6">
      <c r="F219" s="109"/>
    </row>
    <row r="220" spans="6:6">
      <c r="F220" s="109"/>
    </row>
    <row r="221" spans="6:6">
      <c r="F221" s="109"/>
    </row>
    <row r="222" spans="6:6">
      <c r="F222" s="109"/>
    </row>
    <row r="223" spans="6:6">
      <c r="F223" s="109"/>
    </row>
    <row r="224" spans="6:6">
      <c r="F224" s="109"/>
    </row>
    <row r="225" spans="6:6">
      <c r="F225" s="109"/>
    </row>
    <row r="226" spans="6:6">
      <c r="F226" s="109"/>
    </row>
    <row r="227" spans="6:6">
      <c r="F227" s="109"/>
    </row>
    <row r="228" spans="6:6">
      <c r="F228" s="109"/>
    </row>
    <row r="229" spans="6:6">
      <c r="F229" s="109"/>
    </row>
    <row r="230" spans="6:6">
      <c r="F230" s="109"/>
    </row>
    <row r="231" spans="6:6">
      <c r="F231" s="109"/>
    </row>
    <row r="232" spans="6:6">
      <c r="F232" s="109"/>
    </row>
    <row r="233" spans="6:6">
      <c r="F233" s="109"/>
    </row>
    <row r="234" spans="6:6">
      <c r="F234" s="109"/>
    </row>
    <row r="235" spans="6:6">
      <c r="F235" s="109"/>
    </row>
    <row r="236" spans="6:6">
      <c r="F236" s="109"/>
    </row>
    <row r="237" spans="6:6">
      <c r="F237" s="109"/>
    </row>
    <row r="238" spans="6:6">
      <c r="F238" s="109"/>
    </row>
    <row r="239" spans="6:6">
      <c r="F239" s="109"/>
    </row>
    <row r="240" spans="6:6">
      <c r="F240" s="109"/>
    </row>
    <row r="241" spans="6:6">
      <c r="F241" s="109"/>
    </row>
    <row r="242" spans="6:6">
      <c r="F242" s="109"/>
    </row>
    <row r="243" spans="6:6">
      <c r="F243" s="109"/>
    </row>
    <row r="244" spans="6:6">
      <c r="F244" s="109"/>
    </row>
    <row r="245" spans="6:6">
      <c r="F245" s="109"/>
    </row>
    <row r="246" spans="6:6">
      <c r="F246" s="109"/>
    </row>
    <row r="247" spans="6:6">
      <c r="F247" s="109"/>
    </row>
    <row r="248" spans="6:6">
      <c r="F248" s="109"/>
    </row>
    <row r="249" spans="6:6">
      <c r="F249" s="109"/>
    </row>
    <row r="250" spans="6:6">
      <c r="F250" s="109"/>
    </row>
    <row r="251" spans="6:6">
      <c r="F251" s="109"/>
    </row>
    <row r="252" spans="6:6">
      <c r="F252" s="109"/>
    </row>
    <row r="253" spans="6:6">
      <c r="F253" s="109"/>
    </row>
    <row r="254" spans="6:6">
      <c r="F254" s="109"/>
    </row>
    <row r="255" spans="6:6">
      <c r="F255" s="109"/>
    </row>
    <row r="256" spans="6:6">
      <c r="F256" s="109"/>
    </row>
    <row r="257" spans="6:6">
      <c r="F257" s="109"/>
    </row>
    <row r="258" spans="6:6">
      <c r="F258" s="109"/>
    </row>
    <row r="259" spans="6:6">
      <c r="F259" s="109"/>
    </row>
    <row r="260" spans="6:6">
      <c r="F260" s="109"/>
    </row>
    <row r="261" spans="6:6">
      <c r="F261" s="109"/>
    </row>
    <row r="262" spans="6:6">
      <c r="F262" s="109"/>
    </row>
    <row r="263" spans="6:6">
      <c r="F263" s="109"/>
    </row>
    <row r="264" spans="6:6">
      <c r="F264" s="109"/>
    </row>
    <row r="265" spans="6:6">
      <c r="F265" s="109"/>
    </row>
  </sheetData>
  <phoneticPr fontId="0" type="noConversion"/>
  <pageMargins left="0.74803149606299213" right="0.15748031496062992" top="1.1023622047244095" bottom="0.98425196850393704" header="0.51181102362204722" footer="0.51181102362204722"/>
  <pageSetup paperSize="9" orientation="portrait" r:id="rId1"/>
  <headerFooter alignWithMargins="0">
    <oddHeader xml:space="preserve">&amp;L&amp;"-,Fet"SVENSKA KENNELKLUBBEN
    REGISTRERING 2009&amp;C&amp;"-,Fet"&amp;12&amp;A&amp;R&amp;"-,Fet"SKK &amp;D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2"/>
  <dimension ref="A1:H152"/>
  <sheetViews>
    <sheetView workbookViewId="0">
      <selection activeCell="B8" sqref="B8"/>
    </sheetView>
  </sheetViews>
  <sheetFormatPr defaultColWidth="9.75" defaultRowHeight="15"/>
  <cols>
    <col min="1" max="1" width="11.375" style="127" customWidth="1"/>
    <col min="2" max="2" width="36.25" style="125" customWidth="1"/>
    <col min="3" max="3" width="10.25" style="125" customWidth="1"/>
    <col min="4" max="4" width="9.375" style="125" customWidth="1"/>
    <col min="5" max="5" width="10" style="125" customWidth="1"/>
    <col min="6" max="6" width="10.625" style="125" customWidth="1"/>
    <col min="7" max="16384" width="9.75" style="125"/>
  </cols>
  <sheetData>
    <row r="1" spans="1:7" ht="15" customHeight="1">
      <c r="A1" s="123"/>
      <c r="B1" s="124"/>
      <c r="C1" s="83">
        <v>2009</v>
      </c>
      <c r="D1" s="83">
        <v>2008</v>
      </c>
      <c r="E1" s="83" t="s">
        <v>1</v>
      </c>
      <c r="F1" s="83" t="s">
        <v>2</v>
      </c>
    </row>
    <row r="2" spans="1:7" ht="15" customHeight="1">
      <c r="A2" s="123"/>
      <c r="B2" s="124"/>
      <c r="C2" s="126"/>
      <c r="D2" s="126"/>
      <c r="E2" s="126"/>
      <c r="F2" s="126"/>
    </row>
    <row r="3" spans="1:7">
      <c r="A3" s="123" t="s">
        <v>3</v>
      </c>
      <c r="B3" s="125" t="s">
        <v>4</v>
      </c>
      <c r="C3" s="103">
        <v>7584</v>
      </c>
      <c r="D3" s="103">
        <v>7781</v>
      </c>
      <c r="E3" s="103">
        <f t="shared" ref="E3:E12" si="0">C3-D3</f>
        <v>-197</v>
      </c>
      <c r="F3" s="107">
        <f>E3/D3</f>
        <v>-2.5318082508674976E-2</v>
      </c>
    </row>
    <row r="4" spans="1:7">
      <c r="A4" s="123" t="s">
        <v>5</v>
      </c>
      <c r="B4" s="125" t="s">
        <v>291</v>
      </c>
    </row>
    <row r="5" spans="1:7">
      <c r="A5" s="123"/>
      <c r="B5" s="125" t="s">
        <v>292</v>
      </c>
      <c r="C5" s="103">
        <v>8338</v>
      </c>
      <c r="D5" s="103">
        <v>9199</v>
      </c>
      <c r="E5" s="103">
        <f>C5-D5</f>
        <v>-861</v>
      </c>
      <c r="F5" s="107">
        <f>E5/D5</f>
        <v>-9.3597130122839434E-2</v>
      </c>
    </row>
    <row r="6" spans="1:7">
      <c r="A6" s="123" t="s">
        <v>6</v>
      </c>
      <c r="B6" s="125" t="s">
        <v>7</v>
      </c>
      <c r="C6" s="103">
        <v>6162</v>
      </c>
      <c r="D6" s="103">
        <v>6491</v>
      </c>
      <c r="E6" s="103">
        <f t="shared" si="0"/>
        <v>-329</v>
      </c>
      <c r="F6" s="107">
        <f t="shared" ref="F6:F13" si="1">E6/D6</f>
        <v>-5.0685564627946385E-2</v>
      </c>
    </row>
    <row r="7" spans="1:7">
      <c r="A7" s="123" t="s">
        <v>8</v>
      </c>
      <c r="B7" s="125" t="s">
        <v>293</v>
      </c>
      <c r="C7" s="103">
        <v>1636</v>
      </c>
      <c r="D7" s="103">
        <v>1680</v>
      </c>
      <c r="E7" s="103">
        <f t="shared" si="0"/>
        <v>-44</v>
      </c>
      <c r="F7" s="107">
        <f t="shared" si="1"/>
        <v>-2.6190476190476191E-2</v>
      </c>
    </row>
    <row r="8" spans="1:7">
      <c r="A8" s="123" t="s">
        <v>9</v>
      </c>
      <c r="B8" s="125" t="s">
        <v>294</v>
      </c>
      <c r="C8" s="103">
        <v>7058</v>
      </c>
      <c r="D8" s="103">
        <v>6998</v>
      </c>
      <c r="E8" s="103">
        <f t="shared" si="0"/>
        <v>60</v>
      </c>
      <c r="F8" s="107">
        <f t="shared" si="1"/>
        <v>8.5738782509288368E-3</v>
      </c>
    </row>
    <row r="9" spans="1:7">
      <c r="A9" s="123" t="s">
        <v>10</v>
      </c>
      <c r="B9" s="125" t="s">
        <v>295</v>
      </c>
      <c r="C9" s="103">
        <v>3759</v>
      </c>
      <c r="D9" s="103">
        <v>3673</v>
      </c>
      <c r="E9" s="103">
        <f t="shared" si="0"/>
        <v>86</v>
      </c>
      <c r="F9" s="107">
        <f t="shared" si="1"/>
        <v>2.3414102913150013E-2</v>
      </c>
    </row>
    <row r="10" spans="1:7">
      <c r="A10" s="123" t="s">
        <v>11</v>
      </c>
      <c r="B10" s="125" t="s">
        <v>12</v>
      </c>
      <c r="C10" s="103">
        <v>1898</v>
      </c>
      <c r="D10" s="103">
        <v>1938</v>
      </c>
      <c r="E10" s="103">
        <f t="shared" si="0"/>
        <v>-40</v>
      </c>
      <c r="F10" s="107">
        <f t="shared" si="1"/>
        <v>-2.063983488132095E-2</v>
      </c>
    </row>
    <row r="11" spans="1:7">
      <c r="A11" s="123" t="s">
        <v>13</v>
      </c>
      <c r="B11" s="125" t="s">
        <v>14</v>
      </c>
      <c r="C11" s="103">
        <v>10017</v>
      </c>
      <c r="D11" s="103">
        <v>10637</v>
      </c>
      <c r="E11" s="103">
        <f t="shared" si="0"/>
        <v>-620</v>
      </c>
      <c r="F11" s="107">
        <f t="shared" si="1"/>
        <v>-5.8287111027545357E-2</v>
      </c>
    </row>
    <row r="12" spans="1:7">
      <c r="A12" s="123" t="s">
        <v>15</v>
      </c>
      <c r="B12" s="125" t="s">
        <v>16</v>
      </c>
      <c r="C12" s="103">
        <v>11172</v>
      </c>
      <c r="D12" s="103">
        <f>11213-10</f>
        <v>11203</v>
      </c>
      <c r="E12" s="103">
        <f t="shared" si="0"/>
        <v>-31</v>
      </c>
      <c r="F12" s="107">
        <f t="shared" si="1"/>
        <v>-2.7671159510845311E-3</v>
      </c>
    </row>
    <row r="13" spans="1:7">
      <c r="A13" s="123" t="s">
        <v>17</v>
      </c>
      <c r="B13" s="125" t="s">
        <v>18</v>
      </c>
      <c r="C13" s="103">
        <v>1088</v>
      </c>
      <c r="D13" s="103">
        <v>1404</v>
      </c>
      <c r="E13" s="103">
        <f>C13-D13</f>
        <v>-316</v>
      </c>
      <c r="F13" s="107">
        <f t="shared" si="1"/>
        <v>-0.22507122507122507</v>
      </c>
    </row>
    <row r="14" spans="1:7">
      <c r="A14" s="123"/>
      <c r="C14" s="103"/>
      <c r="D14" s="103"/>
      <c r="E14" s="103"/>
      <c r="F14" s="107"/>
    </row>
    <row r="15" spans="1:7">
      <c r="B15" s="128" t="s">
        <v>0</v>
      </c>
      <c r="C15" s="105">
        <f>SUM(C3:C13)</f>
        <v>58712</v>
      </c>
      <c r="D15" s="105">
        <f>SUM(D3:D13)</f>
        <v>61004</v>
      </c>
      <c r="E15" s="105">
        <f>SUM(E3:E13)</f>
        <v>-2292</v>
      </c>
      <c r="F15" s="107">
        <f>E15/D15</f>
        <v>-3.757130679955413E-2</v>
      </c>
      <c r="G15" s="105"/>
    </row>
    <row r="20" spans="8:8">
      <c r="H20" s="128"/>
    </row>
    <row r="152" spans="1:8" s="128" customFormat="1">
      <c r="A152" s="127"/>
      <c r="B152" s="125"/>
      <c r="C152" s="125"/>
      <c r="D152" s="125"/>
      <c r="E152" s="125"/>
      <c r="F152" s="125"/>
      <c r="G152" s="125"/>
      <c r="H152" s="125"/>
    </row>
  </sheetData>
  <phoneticPr fontId="0" type="noConversion"/>
  <pageMargins left="0.74803149606299213" right="0.15748031496062992" top="1.1023622047244095" bottom="0.98425196850393704" header="0.51181102362204722" footer="0.51181102362204722"/>
  <pageSetup paperSize="9" orientation="portrait" r:id="rId1"/>
  <headerFooter alignWithMargins="0">
    <oddHeader xml:space="preserve">&amp;L&amp;"-,Fet"SVENSKA KENNELKLUBBEN
    REGISTRERING 2009&amp;C&amp;"-,Fet"&amp;12&amp;A&amp;R&amp;"-,Fet"SKK &amp;D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5"/>
  <dimension ref="A1:M191"/>
  <sheetViews>
    <sheetView workbookViewId="0">
      <selection activeCell="B25" sqref="B25"/>
    </sheetView>
  </sheetViews>
  <sheetFormatPr defaultColWidth="9.75" defaultRowHeight="15"/>
  <cols>
    <col min="1" max="1" width="6.75" style="110" customWidth="1"/>
    <col min="2" max="2" width="37.625" style="103" customWidth="1"/>
    <col min="3" max="3" width="9.75" style="108" bestFit="1" customWidth="1"/>
    <col min="4" max="4" width="10.5" style="108" customWidth="1"/>
    <col min="5" max="5" width="11.25" style="103" customWidth="1"/>
    <col min="6" max="6" width="12" style="103" customWidth="1"/>
    <col min="7" max="7" width="9.75" style="103" customWidth="1"/>
    <col min="8" max="8" width="31.5" style="103" customWidth="1"/>
    <col min="9" max="16384" width="9.75" style="103"/>
  </cols>
  <sheetData>
    <row r="1" spans="1:13">
      <c r="A1" s="100"/>
      <c r="B1" s="101" t="s">
        <v>19</v>
      </c>
      <c r="C1" s="102" t="s">
        <v>356</v>
      </c>
      <c r="D1" s="102" t="s">
        <v>353</v>
      </c>
      <c r="E1" s="83" t="s">
        <v>1</v>
      </c>
      <c r="F1" s="83" t="s">
        <v>2</v>
      </c>
    </row>
    <row r="2" spans="1:13">
      <c r="A2" s="79">
        <v>1</v>
      </c>
      <c r="B2" s="80" t="s">
        <v>237</v>
      </c>
      <c r="C2" s="93">
        <v>214</v>
      </c>
      <c r="D2" s="93">
        <v>112</v>
      </c>
      <c r="E2" s="94">
        <f t="shared" ref="E2:E21" si="0">C2-D2</f>
        <v>102</v>
      </c>
      <c r="F2" s="95">
        <f t="shared" ref="F2:F21" si="1">E2/D2</f>
        <v>0.9107142857142857</v>
      </c>
      <c r="G2" s="96"/>
      <c r="H2" s="97"/>
      <c r="I2" s="104"/>
      <c r="J2" s="98"/>
      <c r="K2" s="94"/>
      <c r="L2" s="95"/>
    </row>
    <row r="3" spans="1:13">
      <c r="A3" s="79">
        <v>2</v>
      </c>
      <c r="B3" s="80" t="s">
        <v>144</v>
      </c>
      <c r="C3" s="93">
        <v>112</v>
      </c>
      <c r="D3" s="93">
        <v>59</v>
      </c>
      <c r="E3" s="94">
        <f t="shared" si="0"/>
        <v>53</v>
      </c>
      <c r="F3" s="95">
        <f t="shared" si="1"/>
        <v>0.89830508474576276</v>
      </c>
      <c r="G3" s="96"/>
      <c r="H3" s="97"/>
      <c r="I3" s="104"/>
      <c r="J3" s="98"/>
      <c r="K3" s="94"/>
      <c r="L3" s="95"/>
    </row>
    <row r="4" spans="1:13">
      <c r="A4" s="79">
        <v>3</v>
      </c>
      <c r="B4" s="80" t="s">
        <v>208</v>
      </c>
      <c r="C4" s="93">
        <v>170</v>
      </c>
      <c r="D4" s="93">
        <v>98</v>
      </c>
      <c r="E4" s="94">
        <f t="shared" si="0"/>
        <v>72</v>
      </c>
      <c r="F4" s="95">
        <f t="shared" si="1"/>
        <v>0.73469387755102045</v>
      </c>
      <c r="G4" s="96"/>
      <c r="H4" s="97"/>
      <c r="I4" s="104"/>
      <c r="J4" s="98"/>
      <c r="K4" s="94"/>
      <c r="L4" s="95"/>
    </row>
    <row r="5" spans="1:13">
      <c r="A5" s="79">
        <v>4</v>
      </c>
      <c r="B5" s="80" t="s">
        <v>62</v>
      </c>
      <c r="C5" s="93">
        <v>206</v>
      </c>
      <c r="D5" s="93">
        <v>131</v>
      </c>
      <c r="E5" s="94">
        <f t="shared" si="0"/>
        <v>75</v>
      </c>
      <c r="F5" s="95">
        <f t="shared" si="1"/>
        <v>0.5725190839694656</v>
      </c>
      <c r="G5" s="96"/>
      <c r="H5" s="97"/>
      <c r="I5" s="104"/>
      <c r="J5" s="98"/>
      <c r="K5" s="94"/>
      <c r="L5" s="95"/>
    </row>
    <row r="6" spans="1:13">
      <c r="A6" s="79">
        <v>5</v>
      </c>
      <c r="B6" s="80" t="s">
        <v>225</v>
      </c>
      <c r="C6" s="93">
        <v>244</v>
      </c>
      <c r="D6" s="93">
        <v>165</v>
      </c>
      <c r="E6" s="94">
        <f t="shared" si="0"/>
        <v>79</v>
      </c>
      <c r="F6" s="95">
        <f t="shared" si="1"/>
        <v>0.47878787878787876</v>
      </c>
      <c r="G6" s="96"/>
      <c r="H6" s="97"/>
      <c r="I6" s="104"/>
      <c r="J6" s="98"/>
      <c r="K6" s="94"/>
      <c r="L6" s="95"/>
    </row>
    <row r="7" spans="1:13">
      <c r="A7" s="79">
        <v>6</v>
      </c>
      <c r="B7" s="80" t="s">
        <v>129</v>
      </c>
      <c r="C7" s="93">
        <v>104</v>
      </c>
      <c r="D7" s="93">
        <v>72</v>
      </c>
      <c r="E7" s="94">
        <f t="shared" si="0"/>
        <v>32</v>
      </c>
      <c r="F7" s="95">
        <f t="shared" si="1"/>
        <v>0.44444444444444442</v>
      </c>
      <c r="G7" s="96"/>
      <c r="H7" s="97"/>
      <c r="I7" s="104"/>
      <c r="J7" s="98"/>
      <c r="K7" s="94"/>
      <c r="L7" s="95"/>
    </row>
    <row r="8" spans="1:13">
      <c r="A8" s="79">
        <v>7</v>
      </c>
      <c r="B8" s="80" t="s">
        <v>198</v>
      </c>
      <c r="C8" s="93">
        <v>157</v>
      </c>
      <c r="D8" s="93">
        <v>110</v>
      </c>
      <c r="E8" s="94">
        <f t="shared" si="0"/>
        <v>47</v>
      </c>
      <c r="F8" s="95">
        <f t="shared" si="1"/>
        <v>0.42727272727272725</v>
      </c>
      <c r="G8" s="96"/>
      <c r="H8" s="97"/>
      <c r="I8" s="104"/>
      <c r="J8" s="98"/>
      <c r="K8" s="94"/>
      <c r="L8" s="95"/>
      <c r="M8" s="105"/>
    </row>
    <row r="9" spans="1:13">
      <c r="A9" s="79">
        <v>8</v>
      </c>
      <c r="B9" s="80" t="s">
        <v>60</v>
      </c>
      <c r="C9" s="93">
        <v>300</v>
      </c>
      <c r="D9" s="93">
        <v>227</v>
      </c>
      <c r="E9" s="94">
        <f t="shared" si="0"/>
        <v>73</v>
      </c>
      <c r="F9" s="95">
        <f t="shared" si="1"/>
        <v>0.32158590308370044</v>
      </c>
      <c r="G9" s="96"/>
      <c r="H9" s="97"/>
      <c r="I9" s="104"/>
      <c r="J9" s="98"/>
      <c r="K9" s="94"/>
      <c r="L9" s="95"/>
    </row>
    <row r="10" spans="1:13">
      <c r="A10" s="79">
        <v>9</v>
      </c>
      <c r="B10" s="80" t="s">
        <v>207</v>
      </c>
      <c r="C10" s="93">
        <v>210</v>
      </c>
      <c r="D10" s="93">
        <v>159</v>
      </c>
      <c r="E10" s="94">
        <f t="shared" si="0"/>
        <v>51</v>
      </c>
      <c r="F10" s="95">
        <f t="shared" si="1"/>
        <v>0.32075471698113206</v>
      </c>
      <c r="G10" s="96"/>
      <c r="H10" s="97"/>
      <c r="I10" s="104"/>
      <c r="J10" s="98"/>
      <c r="K10" s="94"/>
      <c r="L10" s="95"/>
    </row>
    <row r="11" spans="1:13">
      <c r="A11" s="79">
        <v>10</v>
      </c>
      <c r="B11" s="80" t="s">
        <v>115</v>
      </c>
      <c r="C11" s="93">
        <v>610</v>
      </c>
      <c r="D11" s="93">
        <v>467</v>
      </c>
      <c r="E11" s="94">
        <f t="shared" si="0"/>
        <v>143</v>
      </c>
      <c r="F11" s="95">
        <f t="shared" si="1"/>
        <v>0.30620985010706636</v>
      </c>
      <c r="G11" s="96"/>
      <c r="H11" s="97"/>
      <c r="I11" s="104"/>
      <c r="J11" s="98"/>
      <c r="K11" s="94"/>
      <c r="L11" s="95"/>
    </row>
    <row r="12" spans="1:13">
      <c r="A12" s="79">
        <v>11</v>
      </c>
      <c r="B12" s="80" t="s">
        <v>47</v>
      </c>
      <c r="C12" s="93">
        <v>354</v>
      </c>
      <c r="D12" s="93">
        <v>276</v>
      </c>
      <c r="E12" s="94">
        <f t="shared" si="0"/>
        <v>78</v>
      </c>
      <c r="F12" s="95">
        <f t="shared" si="1"/>
        <v>0.28260869565217389</v>
      </c>
      <c r="G12" s="96"/>
      <c r="H12" s="97"/>
      <c r="I12" s="104"/>
      <c r="J12" s="98"/>
      <c r="K12" s="94"/>
      <c r="L12" s="95"/>
    </row>
    <row r="13" spans="1:13">
      <c r="A13" s="79">
        <v>12</v>
      </c>
      <c r="B13" s="80" t="s">
        <v>232</v>
      </c>
      <c r="C13" s="93">
        <v>176</v>
      </c>
      <c r="D13" s="93">
        <v>142</v>
      </c>
      <c r="E13" s="94">
        <f t="shared" si="0"/>
        <v>34</v>
      </c>
      <c r="F13" s="95">
        <f t="shared" si="1"/>
        <v>0.23943661971830985</v>
      </c>
      <c r="G13" s="96"/>
      <c r="H13" s="97"/>
      <c r="I13" s="104"/>
      <c r="J13" s="98"/>
      <c r="K13" s="94"/>
      <c r="L13" s="95"/>
    </row>
    <row r="14" spans="1:13">
      <c r="A14" s="79">
        <v>13</v>
      </c>
      <c r="B14" s="80" t="s">
        <v>164</v>
      </c>
      <c r="C14" s="93">
        <v>765</v>
      </c>
      <c r="D14" s="93">
        <v>622</v>
      </c>
      <c r="E14" s="94">
        <f t="shared" si="0"/>
        <v>143</v>
      </c>
      <c r="F14" s="95">
        <f t="shared" si="1"/>
        <v>0.22990353697749197</v>
      </c>
      <c r="G14" s="96"/>
      <c r="H14" s="97"/>
      <c r="I14" s="104"/>
      <c r="J14" s="98"/>
      <c r="K14" s="94"/>
      <c r="L14" s="95"/>
    </row>
    <row r="15" spans="1:13">
      <c r="A15" s="79">
        <v>14</v>
      </c>
      <c r="B15" s="80" t="s">
        <v>71</v>
      </c>
      <c r="C15" s="93">
        <v>128</v>
      </c>
      <c r="D15" s="93">
        <v>105</v>
      </c>
      <c r="E15" s="94">
        <f t="shared" si="0"/>
        <v>23</v>
      </c>
      <c r="F15" s="95">
        <f t="shared" si="1"/>
        <v>0.21904761904761905</v>
      </c>
      <c r="G15" s="96"/>
      <c r="H15" s="97"/>
      <c r="I15" s="104"/>
      <c r="J15" s="98"/>
      <c r="K15" s="94"/>
      <c r="L15" s="95"/>
    </row>
    <row r="16" spans="1:13">
      <c r="A16" s="79">
        <v>15</v>
      </c>
      <c r="B16" s="80" t="s">
        <v>206</v>
      </c>
      <c r="C16" s="93">
        <v>205</v>
      </c>
      <c r="D16" s="93">
        <v>169</v>
      </c>
      <c r="E16" s="94">
        <f t="shared" si="0"/>
        <v>36</v>
      </c>
      <c r="F16" s="95">
        <f t="shared" si="1"/>
        <v>0.21301775147928995</v>
      </c>
      <c r="G16" s="96"/>
      <c r="H16" s="97"/>
      <c r="I16" s="104"/>
      <c r="J16" s="98"/>
      <c r="K16" s="94"/>
      <c r="L16" s="95"/>
    </row>
    <row r="17" spans="1:13">
      <c r="A17" s="79">
        <v>16</v>
      </c>
      <c r="B17" s="80" t="s">
        <v>290</v>
      </c>
      <c r="C17" s="93">
        <v>194</v>
      </c>
      <c r="D17" s="93">
        <v>160</v>
      </c>
      <c r="E17" s="94">
        <f t="shared" si="0"/>
        <v>34</v>
      </c>
      <c r="F17" s="95">
        <f t="shared" si="1"/>
        <v>0.21249999999999999</v>
      </c>
      <c r="G17" s="96"/>
      <c r="H17" s="97"/>
      <c r="I17" s="104"/>
      <c r="J17" s="98"/>
      <c r="K17" s="94"/>
      <c r="L17" s="95"/>
    </row>
    <row r="18" spans="1:13">
      <c r="A18" s="79">
        <v>17</v>
      </c>
      <c r="B18" s="80" t="s">
        <v>252</v>
      </c>
      <c r="C18" s="93">
        <v>196</v>
      </c>
      <c r="D18" s="93">
        <v>162</v>
      </c>
      <c r="E18" s="94">
        <f t="shared" si="0"/>
        <v>34</v>
      </c>
      <c r="F18" s="95">
        <f t="shared" si="1"/>
        <v>0.20987654320987653</v>
      </c>
      <c r="G18" s="96"/>
      <c r="H18" s="97"/>
      <c r="I18" s="104"/>
      <c r="J18" s="98"/>
      <c r="K18" s="94"/>
      <c r="L18" s="95"/>
    </row>
    <row r="19" spans="1:13">
      <c r="A19" s="79">
        <v>18</v>
      </c>
      <c r="B19" s="80" t="s">
        <v>25</v>
      </c>
      <c r="C19" s="93">
        <v>739</v>
      </c>
      <c r="D19" s="93">
        <v>611</v>
      </c>
      <c r="E19" s="94">
        <f t="shared" si="0"/>
        <v>128</v>
      </c>
      <c r="F19" s="95">
        <f t="shared" si="1"/>
        <v>0.20949263502454993</v>
      </c>
      <c r="G19" s="96"/>
      <c r="H19" s="97"/>
      <c r="I19" s="104"/>
      <c r="J19" s="98"/>
      <c r="K19" s="94"/>
      <c r="L19" s="95"/>
    </row>
    <row r="20" spans="1:13">
      <c r="A20" s="79">
        <v>19</v>
      </c>
      <c r="B20" s="80" t="s">
        <v>289</v>
      </c>
      <c r="C20" s="93">
        <v>412</v>
      </c>
      <c r="D20" s="93">
        <v>343</v>
      </c>
      <c r="E20" s="94">
        <f t="shared" si="0"/>
        <v>69</v>
      </c>
      <c r="F20" s="95">
        <f t="shared" si="1"/>
        <v>0.20116618075801748</v>
      </c>
      <c r="G20" s="96"/>
      <c r="H20" s="97"/>
      <c r="I20" s="104"/>
      <c r="J20" s="98"/>
      <c r="K20" s="94"/>
      <c r="L20" s="95"/>
    </row>
    <row r="21" spans="1:13">
      <c r="A21" s="79">
        <v>20</v>
      </c>
      <c r="B21" s="80" t="s">
        <v>179</v>
      </c>
      <c r="C21" s="93">
        <v>167</v>
      </c>
      <c r="D21" s="93">
        <v>141</v>
      </c>
      <c r="E21" s="94">
        <f t="shared" si="0"/>
        <v>26</v>
      </c>
      <c r="F21" s="95">
        <f t="shared" si="1"/>
        <v>0.18439716312056736</v>
      </c>
      <c r="G21" s="96"/>
      <c r="H21" s="97"/>
      <c r="I21" s="104"/>
      <c r="J21" s="98"/>
      <c r="K21" s="94"/>
      <c r="L21" s="95"/>
    </row>
    <row r="22" spans="1:13">
      <c r="A22" s="79"/>
      <c r="B22" s="105" t="s">
        <v>39</v>
      </c>
      <c r="C22" s="106">
        <f>SUM(C2:C21)</f>
        <v>5663</v>
      </c>
      <c r="D22" s="106">
        <f>SUM(D2:D21)</f>
        <v>4331</v>
      </c>
      <c r="E22" s="117">
        <f>C22-D22</f>
        <v>1332</v>
      </c>
      <c r="F22" s="118">
        <f>E22/D22</f>
        <v>0.30755021934888016</v>
      </c>
      <c r="G22" s="96"/>
      <c r="H22" s="97"/>
      <c r="I22" s="104"/>
      <c r="J22" s="98"/>
      <c r="K22" s="94"/>
      <c r="L22" s="95"/>
    </row>
    <row r="23" spans="1:13">
      <c r="A23" s="79"/>
      <c r="E23" s="93"/>
      <c r="F23" s="119"/>
      <c r="G23" s="96"/>
      <c r="H23" s="97"/>
      <c r="I23" s="104"/>
      <c r="J23" s="98"/>
      <c r="K23" s="94"/>
      <c r="L23" s="95"/>
    </row>
    <row r="24" spans="1:13" s="105" customFormat="1">
      <c r="A24" s="79"/>
      <c r="B24" s="103"/>
      <c r="C24" s="108"/>
      <c r="D24" s="108"/>
      <c r="E24" s="103"/>
      <c r="F24" s="103"/>
      <c r="G24" s="96"/>
      <c r="H24" s="97"/>
      <c r="I24" s="104"/>
      <c r="J24" s="98"/>
      <c r="K24" s="94"/>
      <c r="L24" s="95"/>
      <c r="M24" s="103"/>
    </row>
    <row r="25" spans="1:13" s="105" customFormat="1">
      <c r="A25" s="120" t="s">
        <v>365</v>
      </c>
      <c r="B25" s="121" t="s">
        <v>366</v>
      </c>
      <c r="C25" s="93"/>
      <c r="D25" s="93"/>
      <c r="E25" s="103"/>
      <c r="F25" s="109"/>
      <c r="G25" s="96"/>
      <c r="H25" s="97"/>
      <c r="I25" s="104"/>
      <c r="J25" s="98"/>
      <c r="K25" s="94"/>
      <c r="L25" s="95"/>
      <c r="M25" s="103"/>
    </row>
    <row r="26" spans="1:13">
      <c r="B26" s="92"/>
      <c r="C26" s="93"/>
      <c r="D26" s="93"/>
      <c r="F26" s="109"/>
      <c r="G26" s="96"/>
      <c r="H26" s="97"/>
      <c r="I26" s="104"/>
      <c r="J26" s="98"/>
      <c r="K26" s="94"/>
      <c r="L26" s="95"/>
    </row>
    <row r="27" spans="1:13">
      <c r="B27" s="92"/>
      <c r="C27" s="93"/>
      <c r="D27" s="93"/>
      <c r="F27" s="109"/>
      <c r="G27" s="96"/>
      <c r="H27" s="97"/>
      <c r="I27" s="104"/>
      <c r="J27" s="98"/>
      <c r="K27" s="94"/>
      <c r="L27" s="95"/>
    </row>
    <row r="28" spans="1:13">
      <c r="B28" s="80"/>
      <c r="C28" s="93"/>
      <c r="D28" s="93"/>
      <c r="E28" s="94"/>
      <c r="F28" s="95"/>
      <c r="G28" s="96"/>
      <c r="H28" s="97"/>
      <c r="I28" s="104"/>
      <c r="J28" s="98"/>
      <c r="K28" s="94"/>
      <c r="L28" s="95"/>
    </row>
    <row r="29" spans="1:13">
      <c r="B29" s="80"/>
      <c r="C29" s="93"/>
      <c r="D29" s="93"/>
      <c r="E29" s="94"/>
      <c r="F29" s="95"/>
      <c r="G29" s="96"/>
      <c r="H29" s="97"/>
      <c r="I29" s="104"/>
      <c r="J29" s="98"/>
      <c r="K29" s="94"/>
      <c r="L29" s="95"/>
    </row>
    <row r="30" spans="1:13">
      <c r="B30" s="80"/>
      <c r="C30" s="93"/>
      <c r="D30" s="93"/>
      <c r="E30" s="94"/>
      <c r="F30" s="95"/>
      <c r="G30" s="96"/>
      <c r="H30" s="97"/>
      <c r="I30" s="104"/>
      <c r="J30" s="98"/>
      <c r="K30" s="94"/>
      <c r="L30" s="95"/>
    </row>
    <row r="31" spans="1:13">
      <c r="B31" s="80"/>
      <c r="C31" s="93"/>
      <c r="D31" s="93"/>
      <c r="E31" s="94"/>
      <c r="F31" s="95"/>
      <c r="G31" s="96"/>
      <c r="H31" s="97"/>
      <c r="I31" s="104"/>
      <c r="J31" s="98"/>
      <c r="K31" s="94"/>
      <c r="L31" s="95"/>
    </row>
    <row r="32" spans="1:13">
      <c r="B32" s="80"/>
      <c r="C32" s="93"/>
      <c r="D32" s="93"/>
      <c r="E32" s="94"/>
      <c r="F32" s="95"/>
      <c r="G32" s="96"/>
      <c r="H32" s="97"/>
      <c r="I32" s="104"/>
      <c r="J32" s="98"/>
      <c r="K32" s="94"/>
      <c r="L32" s="95"/>
    </row>
    <row r="33" spans="2:12">
      <c r="B33" s="80"/>
      <c r="C33" s="93"/>
      <c r="D33" s="93"/>
      <c r="E33" s="94"/>
      <c r="F33" s="95"/>
      <c r="G33" s="96"/>
      <c r="H33" s="97"/>
      <c r="I33" s="104"/>
      <c r="J33" s="98"/>
      <c r="K33" s="94"/>
      <c r="L33" s="95"/>
    </row>
    <row r="34" spans="2:12">
      <c r="B34" s="80"/>
      <c r="C34" s="93"/>
      <c r="D34" s="93"/>
      <c r="E34" s="94"/>
      <c r="F34" s="95"/>
      <c r="G34" s="96"/>
      <c r="H34" s="97"/>
      <c r="I34" s="104"/>
      <c r="J34" s="98"/>
      <c r="K34" s="94"/>
      <c r="L34" s="95"/>
    </row>
    <row r="35" spans="2:12">
      <c r="B35" s="80"/>
      <c r="C35" s="93"/>
      <c r="D35" s="93"/>
      <c r="E35" s="94"/>
      <c r="F35" s="95"/>
      <c r="G35" s="96"/>
      <c r="H35" s="97"/>
      <c r="I35" s="104"/>
      <c r="J35" s="98"/>
      <c r="K35" s="94"/>
      <c r="L35" s="95"/>
    </row>
    <row r="36" spans="2:12">
      <c r="B36" s="80"/>
      <c r="C36" s="93"/>
      <c r="D36" s="93"/>
      <c r="E36" s="94"/>
      <c r="F36" s="95"/>
    </row>
    <row r="37" spans="2:12">
      <c r="B37" s="80"/>
      <c r="C37" s="93"/>
      <c r="D37" s="93"/>
      <c r="E37" s="94"/>
      <c r="F37" s="95"/>
    </row>
    <row r="38" spans="2:12">
      <c r="B38" s="80"/>
      <c r="C38" s="93"/>
      <c r="D38" s="93"/>
      <c r="E38" s="94"/>
      <c r="F38" s="95"/>
    </row>
    <row r="39" spans="2:12">
      <c r="B39" s="80"/>
      <c r="C39" s="93"/>
      <c r="D39" s="93"/>
      <c r="E39" s="94"/>
      <c r="F39" s="95"/>
    </row>
    <row r="40" spans="2:12">
      <c r="B40" s="80"/>
      <c r="C40" s="93"/>
      <c r="D40" s="93"/>
      <c r="E40" s="94"/>
      <c r="F40" s="95"/>
    </row>
    <row r="41" spans="2:12">
      <c r="B41" s="80"/>
      <c r="C41" s="93"/>
      <c r="D41" s="93"/>
      <c r="E41" s="94"/>
      <c r="F41" s="95"/>
    </row>
    <row r="42" spans="2:12">
      <c r="B42" s="80"/>
      <c r="C42" s="93"/>
      <c r="D42" s="93"/>
      <c r="E42" s="94"/>
      <c r="F42" s="95"/>
    </row>
    <row r="43" spans="2:12">
      <c r="B43" s="80"/>
      <c r="C43" s="93"/>
      <c r="D43" s="93"/>
      <c r="E43" s="94"/>
      <c r="F43" s="95"/>
    </row>
    <row r="44" spans="2:12">
      <c r="B44" s="80"/>
      <c r="C44" s="93"/>
      <c r="D44" s="93"/>
      <c r="E44" s="94"/>
      <c r="F44" s="95"/>
    </row>
    <row r="45" spans="2:12">
      <c r="B45" s="80"/>
      <c r="C45" s="93"/>
      <c r="D45" s="93"/>
      <c r="E45" s="94"/>
      <c r="F45" s="95"/>
    </row>
    <row r="46" spans="2:12">
      <c r="B46" s="80"/>
      <c r="C46" s="93"/>
      <c r="D46" s="93"/>
      <c r="E46" s="94"/>
      <c r="F46" s="95"/>
    </row>
    <row r="47" spans="2:12">
      <c r="B47" s="80"/>
      <c r="C47" s="93"/>
      <c r="D47" s="93"/>
      <c r="E47" s="94"/>
      <c r="F47" s="95"/>
    </row>
    <row r="48" spans="2:12">
      <c r="B48" s="80"/>
      <c r="C48" s="93"/>
      <c r="D48" s="93"/>
      <c r="E48" s="94"/>
      <c r="F48" s="95"/>
    </row>
    <row r="49" spans="2:6">
      <c r="B49" s="80"/>
      <c r="C49" s="93"/>
      <c r="D49" s="93"/>
      <c r="E49" s="94"/>
      <c r="F49" s="95"/>
    </row>
    <row r="50" spans="2:6">
      <c r="B50" s="80"/>
      <c r="C50" s="93"/>
      <c r="D50" s="93"/>
      <c r="E50" s="94"/>
      <c r="F50" s="95"/>
    </row>
    <row r="51" spans="2:6">
      <c r="B51" s="80"/>
      <c r="C51" s="93"/>
      <c r="D51" s="93"/>
      <c r="E51" s="94"/>
      <c r="F51" s="95"/>
    </row>
    <row r="52" spans="2:6">
      <c r="B52" s="80"/>
      <c r="C52" s="93"/>
      <c r="D52" s="93"/>
      <c r="E52" s="94"/>
      <c r="F52" s="95"/>
    </row>
    <row r="53" spans="2:6">
      <c r="B53" s="80"/>
      <c r="C53" s="93"/>
      <c r="D53" s="93"/>
      <c r="E53" s="94"/>
      <c r="F53" s="95"/>
    </row>
    <row r="54" spans="2:6">
      <c r="B54" s="80"/>
      <c r="C54" s="93"/>
      <c r="D54" s="93"/>
      <c r="E54" s="94"/>
      <c r="F54" s="95"/>
    </row>
    <row r="55" spans="2:6">
      <c r="B55" s="80"/>
      <c r="C55" s="93"/>
      <c r="D55" s="93"/>
      <c r="E55" s="94"/>
      <c r="F55" s="95"/>
    </row>
    <row r="56" spans="2:6">
      <c r="B56" s="80"/>
      <c r="C56" s="93"/>
      <c r="D56" s="93"/>
      <c r="E56" s="94"/>
      <c r="F56" s="95"/>
    </row>
    <row r="57" spans="2:6">
      <c r="B57" s="80"/>
      <c r="C57" s="93"/>
      <c r="D57" s="93"/>
      <c r="E57" s="94"/>
      <c r="F57" s="95"/>
    </row>
    <row r="58" spans="2:6">
      <c r="B58" s="80"/>
      <c r="C58" s="93"/>
      <c r="D58" s="93"/>
      <c r="E58" s="94"/>
      <c r="F58" s="95"/>
    </row>
    <row r="59" spans="2:6">
      <c r="B59" s="80"/>
      <c r="C59" s="93"/>
      <c r="D59" s="93"/>
      <c r="E59" s="94"/>
      <c r="F59" s="95"/>
    </row>
    <row r="60" spans="2:6">
      <c r="B60" s="80"/>
      <c r="C60" s="93"/>
      <c r="D60" s="93"/>
      <c r="E60" s="94"/>
      <c r="F60" s="95"/>
    </row>
    <row r="61" spans="2:6">
      <c r="B61" s="80"/>
      <c r="C61" s="93"/>
      <c r="D61" s="93"/>
      <c r="E61" s="94"/>
      <c r="F61" s="95"/>
    </row>
    <row r="62" spans="2:6">
      <c r="B62" s="80"/>
      <c r="C62" s="93"/>
      <c r="D62" s="93"/>
      <c r="E62" s="94"/>
      <c r="F62" s="95"/>
    </row>
    <row r="63" spans="2:6">
      <c r="B63" s="80"/>
      <c r="C63" s="93"/>
      <c r="D63" s="93"/>
      <c r="E63" s="94"/>
      <c r="F63" s="95"/>
    </row>
    <row r="64" spans="2:6">
      <c r="B64" s="80"/>
      <c r="C64" s="93"/>
      <c r="D64" s="93"/>
      <c r="E64" s="94"/>
      <c r="F64" s="95"/>
    </row>
    <row r="65" spans="2:6">
      <c r="B65" s="80"/>
      <c r="C65" s="93"/>
      <c r="D65" s="93"/>
      <c r="E65" s="94"/>
      <c r="F65" s="95"/>
    </row>
    <row r="66" spans="2:6">
      <c r="B66" s="80"/>
      <c r="C66" s="93"/>
      <c r="D66" s="93"/>
      <c r="E66" s="94"/>
      <c r="F66" s="95"/>
    </row>
    <row r="67" spans="2:6">
      <c r="B67" s="80"/>
      <c r="C67" s="93"/>
      <c r="D67" s="93"/>
      <c r="E67" s="94"/>
      <c r="F67" s="95"/>
    </row>
    <row r="68" spans="2:6">
      <c r="B68" s="80"/>
      <c r="C68" s="93"/>
      <c r="D68" s="93"/>
      <c r="E68" s="94"/>
      <c r="F68" s="95"/>
    </row>
    <row r="69" spans="2:6">
      <c r="B69" s="80"/>
      <c r="C69" s="93"/>
      <c r="D69" s="93"/>
      <c r="E69" s="94"/>
      <c r="F69" s="95"/>
    </row>
    <row r="70" spans="2:6">
      <c r="B70" s="80"/>
      <c r="C70" s="93"/>
      <c r="D70" s="93"/>
      <c r="E70" s="94"/>
      <c r="F70" s="95"/>
    </row>
    <row r="71" spans="2:6">
      <c r="B71" s="80"/>
      <c r="C71" s="93"/>
      <c r="D71" s="93"/>
      <c r="E71" s="94"/>
      <c r="F71" s="95"/>
    </row>
    <row r="72" spans="2:6">
      <c r="B72" s="80"/>
      <c r="C72" s="93"/>
      <c r="D72" s="93"/>
      <c r="E72" s="94"/>
      <c r="F72" s="95"/>
    </row>
    <row r="73" spans="2:6">
      <c r="B73" s="80"/>
      <c r="C73" s="93"/>
      <c r="D73" s="93"/>
      <c r="E73" s="94"/>
      <c r="F73" s="95"/>
    </row>
    <row r="74" spans="2:6">
      <c r="B74" s="80"/>
      <c r="C74" s="93"/>
      <c r="D74" s="93"/>
      <c r="E74" s="94"/>
      <c r="F74" s="95"/>
    </row>
    <row r="75" spans="2:6">
      <c r="B75" s="80"/>
      <c r="C75" s="93"/>
      <c r="D75" s="93"/>
      <c r="E75" s="94"/>
      <c r="F75" s="95"/>
    </row>
    <row r="76" spans="2:6">
      <c r="B76" s="80"/>
      <c r="C76" s="93"/>
      <c r="D76" s="93"/>
      <c r="E76" s="94"/>
      <c r="F76" s="95"/>
    </row>
    <row r="77" spans="2:6">
      <c r="B77" s="80"/>
      <c r="C77" s="93"/>
      <c r="D77" s="93"/>
      <c r="E77" s="94"/>
      <c r="F77" s="95"/>
    </row>
    <row r="78" spans="2:6">
      <c r="B78" s="80"/>
      <c r="C78" s="93"/>
      <c r="D78" s="93"/>
      <c r="E78" s="94"/>
      <c r="F78" s="95"/>
    </row>
    <row r="79" spans="2:6">
      <c r="B79" s="80"/>
      <c r="C79" s="93"/>
      <c r="D79" s="93"/>
      <c r="E79" s="94"/>
      <c r="F79" s="95"/>
    </row>
    <row r="80" spans="2:6">
      <c r="B80" s="80"/>
      <c r="C80" s="93"/>
      <c r="D80" s="93"/>
      <c r="E80" s="94"/>
      <c r="F80" s="95"/>
    </row>
    <row r="81" spans="2:6">
      <c r="B81" s="80"/>
      <c r="C81" s="93"/>
      <c r="D81" s="93"/>
      <c r="E81" s="94"/>
      <c r="F81" s="95"/>
    </row>
    <row r="82" spans="2:6">
      <c r="B82" s="80"/>
      <c r="C82" s="93"/>
      <c r="D82" s="93"/>
      <c r="E82" s="94"/>
      <c r="F82" s="95"/>
    </row>
    <row r="83" spans="2:6">
      <c r="B83" s="80"/>
      <c r="C83" s="93"/>
      <c r="D83" s="93"/>
      <c r="E83" s="94"/>
      <c r="F83" s="95"/>
    </row>
    <row r="84" spans="2:6">
      <c r="B84" s="80"/>
      <c r="C84" s="93"/>
      <c r="D84" s="93"/>
      <c r="E84" s="94"/>
      <c r="F84" s="95"/>
    </row>
    <row r="85" spans="2:6">
      <c r="B85" s="80"/>
      <c r="C85" s="93"/>
      <c r="D85" s="93"/>
      <c r="E85" s="94"/>
      <c r="F85" s="95"/>
    </row>
    <row r="86" spans="2:6">
      <c r="B86" s="80"/>
      <c r="C86" s="93"/>
      <c r="D86" s="93"/>
      <c r="E86" s="94"/>
      <c r="F86" s="95"/>
    </row>
    <row r="87" spans="2:6">
      <c r="B87" s="80"/>
      <c r="C87" s="93"/>
      <c r="D87" s="93"/>
      <c r="E87" s="94"/>
      <c r="F87" s="95"/>
    </row>
    <row r="88" spans="2:6">
      <c r="B88" s="80"/>
      <c r="C88" s="93"/>
      <c r="D88" s="93"/>
      <c r="E88" s="94"/>
      <c r="F88" s="95"/>
    </row>
    <row r="89" spans="2:6">
      <c r="B89" s="80"/>
      <c r="C89" s="93"/>
      <c r="D89" s="93"/>
      <c r="E89" s="94"/>
      <c r="F89" s="95"/>
    </row>
    <row r="90" spans="2:6">
      <c r="B90" s="80"/>
      <c r="C90" s="93"/>
      <c r="D90" s="93"/>
      <c r="E90" s="94"/>
      <c r="F90" s="95"/>
    </row>
    <row r="91" spans="2:6">
      <c r="B91" s="80"/>
      <c r="C91" s="93"/>
      <c r="D91" s="93"/>
      <c r="E91" s="94"/>
      <c r="F91" s="95"/>
    </row>
    <row r="92" spans="2:6">
      <c r="B92" s="80"/>
      <c r="C92" s="93"/>
      <c r="D92" s="93"/>
      <c r="E92" s="94"/>
      <c r="F92" s="95"/>
    </row>
    <row r="93" spans="2:6">
      <c r="B93" s="80"/>
      <c r="C93" s="93"/>
      <c r="D93" s="93"/>
      <c r="E93" s="94"/>
      <c r="F93" s="95"/>
    </row>
    <row r="94" spans="2:6">
      <c r="B94" s="80"/>
      <c r="C94" s="93"/>
      <c r="D94" s="93"/>
      <c r="E94" s="94"/>
      <c r="F94" s="95"/>
    </row>
    <row r="95" spans="2:6">
      <c r="B95" s="80"/>
      <c r="C95" s="93"/>
      <c r="D95" s="93"/>
      <c r="E95" s="94"/>
      <c r="F95" s="95"/>
    </row>
    <row r="96" spans="2:6">
      <c r="B96" s="80"/>
      <c r="C96" s="93"/>
      <c r="D96" s="93"/>
      <c r="E96" s="94"/>
      <c r="F96" s="95"/>
    </row>
    <row r="97" spans="2:6">
      <c r="B97" s="80"/>
      <c r="C97" s="93"/>
      <c r="D97" s="93"/>
      <c r="E97" s="94"/>
      <c r="F97" s="95"/>
    </row>
    <row r="98" spans="2:6">
      <c r="B98" s="80"/>
      <c r="C98" s="93"/>
      <c r="D98" s="93"/>
      <c r="E98" s="94"/>
      <c r="F98" s="95"/>
    </row>
    <row r="99" spans="2:6">
      <c r="B99" s="80"/>
      <c r="C99" s="93"/>
      <c r="D99" s="93"/>
      <c r="E99" s="94"/>
      <c r="F99" s="95"/>
    </row>
    <row r="100" spans="2:6">
      <c r="B100" s="80"/>
      <c r="C100" s="93"/>
      <c r="D100" s="93"/>
      <c r="E100" s="94"/>
      <c r="F100" s="95"/>
    </row>
    <row r="101" spans="2:6">
      <c r="B101" s="80"/>
      <c r="C101" s="93"/>
      <c r="D101" s="93"/>
      <c r="E101" s="94"/>
      <c r="F101" s="95"/>
    </row>
    <row r="102" spans="2:6">
      <c r="B102" s="80"/>
      <c r="C102" s="93"/>
      <c r="D102" s="93"/>
      <c r="E102" s="94"/>
      <c r="F102" s="95"/>
    </row>
    <row r="103" spans="2:6">
      <c r="B103" s="80"/>
      <c r="C103" s="93"/>
      <c r="D103" s="93"/>
      <c r="E103" s="94"/>
      <c r="F103" s="95"/>
    </row>
    <row r="104" spans="2:6">
      <c r="B104" s="80"/>
      <c r="C104" s="93"/>
      <c r="D104" s="93"/>
      <c r="E104" s="94"/>
      <c r="F104" s="95"/>
    </row>
    <row r="105" spans="2:6">
      <c r="B105" s="80"/>
      <c r="C105" s="93"/>
      <c r="D105" s="93"/>
      <c r="E105" s="94"/>
      <c r="F105" s="95"/>
    </row>
    <row r="106" spans="2:6">
      <c r="B106" s="80"/>
      <c r="C106" s="93"/>
      <c r="D106" s="93"/>
      <c r="E106" s="94"/>
      <c r="F106" s="95"/>
    </row>
    <row r="107" spans="2:6">
      <c r="B107" s="80"/>
      <c r="C107" s="93"/>
      <c r="D107" s="93"/>
      <c r="E107" s="94"/>
      <c r="F107" s="95"/>
    </row>
    <row r="108" spans="2:6">
      <c r="B108" s="80"/>
      <c r="C108" s="93"/>
      <c r="D108" s="93"/>
      <c r="E108" s="94"/>
      <c r="F108" s="95"/>
    </row>
    <row r="109" spans="2:6">
      <c r="F109" s="109"/>
    </row>
    <row r="110" spans="2:6">
      <c r="F110" s="109"/>
    </row>
    <row r="111" spans="2:6">
      <c r="F111" s="109"/>
    </row>
    <row r="112" spans="2:6">
      <c r="F112" s="109"/>
    </row>
    <row r="113" spans="6:6">
      <c r="F113" s="109"/>
    </row>
    <row r="114" spans="6:6">
      <c r="F114" s="109"/>
    </row>
    <row r="115" spans="6:6">
      <c r="F115" s="109"/>
    </row>
    <row r="116" spans="6:6">
      <c r="F116" s="109"/>
    </row>
    <row r="117" spans="6:6">
      <c r="F117" s="109"/>
    </row>
    <row r="118" spans="6:6">
      <c r="F118" s="109"/>
    </row>
    <row r="119" spans="6:6">
      <c r="F119" s="109"/>
    </row>
    <row r="120" spans="6:6">
      <c r="F120" s="109"/>
    </row>
    <row r="121" spans="6:6">
      <c r="F121" s="109"/>
    </row>
    <row r="122" spans="6:6">
      <c r="F122" s="109"/>
    </row>
    <row r="123" spans="6:6">
      <c r="F123" s="109"/>
    </row>
    <row r="124" spans="6:6">
      <c r="F124" s="109"/>
    </row>
    <row r="125" spans="6:6">
      <c r="F125" s="109"/>
    </row>
    <row r="126" spans="6:6">
      <c r="F126" s="109"/>
    </row>
    <row r="127" spans="6:6">
      <c r="F127" s="109"/>
    </row>
    <row r="128" spans="6:6">
      <c r="F128" s="109"/>
    </row>
    <row r="129" spans="6:6">
      <c r="F129" s="109"/>
    </row>
    <row r="130" spans="6:6">
      <c r="F130" s="109"/>
    </row>
    <row r="131" spans="6:6">
      <c r="F131" s="109"/>
    </row>
    <row r="132" spans="6:6">
      <c r="F132" s="109"/>
    </row>
    <row r="133" spans="6:6">
      <c r="F133" s="109"/>
    </row>
    <row r="134" spans="6:6">
      <c r="F134" s="109"/>
    </row>
    <row r="135" spans="6:6">
      <c r="F135" s="109"/>
    </row>
    <row r="136" spans="6:6">
      <c r="F136" s="109"/>
    </row>
    <row r="137" spans="6:6">
      <c r="F137" s="109"/>
    </row>
    <row r="138" spans="6:6">
      <c r="F138" s="109"/>
    </row>
    <row r="139" spans="6:6">
      <c r="F139" s="109"/>
    </row>
    <row r="140" spans="6:6">
      <c r="F140" s="109"/>
    </row>
    <row r="141" spans="6:6">
      <c r="F141" s="109"/>
    </row>
    <row r="142" spans="6:6">
      <c r="F142" s="109"/>
    </row>
    <row r="143" spans="6:6">
      <c r="F143" s="109"/>
    </row>
    <row r="144" spans="6:6">
      <c r="F144" s="109"/>
    </row>
    <row r="145" spans="6:6">
      <c r="F145" s="109"/>
    </row>
    <row r="146" spans="6:6">
      <c r="F146" s="109"/>
    </row>
    <row r="147" spans="6:6">
      <c r="F147" s="109"/>
    </row>
    <row r="148" spans="6:6">
      <c r="F148" s="109"/>
    </row>
    <row r="149" spans="6:6">
      <c r="F149" s="109"/>
    </row>
    <row r="150" spans="6:6">
      <c r="F150" s="109"/>
    </row>
    <row r="151" spans="6:6">
      <c r="F151" s="109"/>
    </row>
    <row r="152" spans="6:6">
      <c r="F152" s="109"/>
    </row>
    <row r="153" spans="6:6">
      <c r="F153" s="109"/>
    </row>
    <row r="154" spans="6:6">
      <c r="F154" s="109"/>
    </row>
    <row r="155" spans="6:6">
      <c r="F155" s="109"/>
    </row>
    <row r="156" spans="6:6">
      <c r="F156" s="109"/>
    </row>
    <row r="157" spans="6:6">
      <c r="F157" s="109"/>
    </row>
    <row r="158" spans="6:6">
      <c r="F158" s="109"/>
    </row>
    <row r="159" spans="6:6">
      <c r="F159" s="109"/>
    </row>
    <row r="160" spans="6:6">
      <c r="F160" s="109"/>
    </row>
    <row r="161" spans="6:6">
      <c r="F161" s="109"/>
    </row>
    <row r="162" spans="6:6">
      <c r="F162" s="109"/>
    </row>
    <row r="163" spans="6:6">
      <c r="F163" s="109"/>
    </row>
    <row r="164" spans="6:6">
      <c r="F164" s="109"/>
    </row>
    <row r="165" spans="6:6">
      <c r="F165" s="109"/>
    </row>
    <row r="166" spans="6:6">
      <c r="F166" s="109"/>
    </row>
    <row r="167" spans="6:6">
      <c r="F167" s="109"/>
    </row>
    <row r="168" spans="6:6">
      <c r="F168" s="109"/>
    </row>
    <row r="169" spans="6:6">
      <c r="F169" s="109"/>
    </row>
    <row r="170" spans="6:6">
      <c r="F170" s="109"/>
    </row>
    <row r="171" spans="6:6">
      <c r="F171" s="109"/>
    </row>
    <row r="172" spans="6:6">
      <c r="F172" s="109"/>
    </row>
    <row r="173" spans="6:6">
      <c r="F173" s="109"/>
    </row>
    <row r="174" spans="6:6">
      <c r="F174" s="109"/>
    </row>
    <row r="175" spans="6:6">
      <c r="F175" s="109"/>
    </row>
    <row r="176" spans="6:6">
      <c r="F176" s="109"/>
    </row>
    <row r="177" spans="6:6">
      <c r="F177" s="109"/>
    </row>
    <row r="178" spans="6:6">
      <c r="F178" s="109"/>
    </row>
    <row r="179" spans="6:6">
      <c r="F179" s="109"/>
    </row>
    <row r="180" spans="6:6">
      <c r="F180" s="109"/>
    </row>
    <row r="181" spans="6:6">
      <c r="F181" s="109"/>
    </row>
    <row r="182" spans="6:6">
      <c r="F182" s="109"/>
    </row>
    <row r="183" spans="6:6">
      <c r="F183" s="109"/>
    </row>
    <row r="184" spans="6:6">
      <c r="F184" s="109"/>
    </row>
    <row r="185" spans="6:6">
      <c r="F185" s="109"/>
    </row>
    <row r="186" spans="6:6">
      <c r="F186" s="109"/>
    </row>
    <row r="187" spans="6:6">
      <c r="F187" s="109"/>
    </row>
    <row r="188" spans="6:6">
      <c r="F188" s="109"/>
    </row>
    <row r="189" spans="6:6">
      <c r="F189" s="109"/>
    </row>
    <row r="190" spans="6:6">
      <c r="F190" s="109"/>
    </row>
    <row r="191" spans="6:6">
      <c r="F191" s="109"/>
    </row>
  </sheetData>
  <phoneticPr fontId="0" type="noConversion"/>
  <pageMargins left="0.74803149606299213" right="0.15748031496062992" top="1.1023622047244095" bottom="0.98425196850393704" header="0.51181102362204722" footer="0.51181102362204722"/>
  <pageSetup paperSize="9" orientation="portrait" r:id="rId1"/>
  <headerFooter alignWithMargins="0">
    <oddHeader xml:space="preserve">&amp;L&amp;"-,Fet"SVENSKA KENNELKLUBBEN
    REGISTRERING 2009&amp;C&amp;"-,Fet"&amp;12&amp;A *&amp;R&amp;"-,Fet"SKK &amp;D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6"/>
  <dimension ref="A1:L236"/>
  <sheetViews>
    <sheetView workbookViewId="0"/>
  </sheetViews>
  <sheetFormatPr defaultColWidth="9.75" defaultRowHeight="15"/>
  <cols>
    <col min="1" max="1" width="8.375" style="2" bestFit="1" customWidth="1"/>
    <col min="2" max="2" width="35.5" style="5" bestFit="1" customWidth="1"/>
    <col min="3" max="3" width="12.875" style="5" customWidth="1"/>
    <col min="4" max="4" width="10.375" style="2" customWidth="1"/>
    <col min="5" max="5" width="10.625" style="2" customWidth="1"/>
    <col min="6" max="6" width="11.375" style="2" customWidth="1"/>
    <col min="7" max="16384" width="9.75" style="2"/>
  </cols>
  <sheetData>
    <row r="1" spans="1:12">
      <c r="A1" s="6"/>
      <c r="B1" s="7" t="s">
        <v>19</v>
      </c>
      <c r="C1" s="8" t="s">
        <v>356</v>
      </c>
      <c r="D1" s="8" t="s">
        <v>353</v>
      </c>
      <c r="E1" s="1" t="s">
        <v>1</v>
      </c>
      <c r="F1" s="1" t="s">
        <v>2</v>
      </c>
    </row>
    <row r="2" spans="1:12">
      <c r="A2" s="11">
        <v>1</v>
      </c>
      <c r="B2" s="80" t="s">
        <v>270</v>
      </c>
      <c r="C2" s="93">
        <v>81</v>
      </c>
      <c r="D2" s="93">
        <v>197</v>
      </c>
      <c r="E2" s="94">
        <f t="shared" ref="E2:E21" si="0">C2-D2</f>
        <v>-116</v>
      </c>
      <c r="F2" s="95">
        <f t="shared" ref="F2:F21" si="1">E2/D2</f>
        <v>-0.58883248730964466</v>
      </c>
      <c r="G2" s="22"/>
      <c r="H2" s="21"/>
      <c r="I2" s="20"/>
      <c r="J2" s="19"/>
      <c r="K2" s="16"/>
      <c r="L2" s="17"/>
    </row>
    <row r="3" spans="1:12">
      <c r="A3" s="11">
        <v>2</v>
      </c>
      <c r="B3" s="80" t="s">
        <v>234</v>
      </c>
      <c r="C3" s="93">
        <v>60</v>
      </c>
      <c r="D3" s="93">
        <v>144</v>
      </c>
      <c r="E3" s="94">
        <f t="shared" si="0"/>
        <v>-84</v>
      </c>
      <c r="F3" s="95">
        <f t="shared" si="1"/>
        <v>-0.58333333333333337</v>
      </c>
      <c r="G3" s="22"/>
      <c r="H3" s="21"/>
      <c r="I3" s="20"/>
      <c r="J3" s="19"/>
      <c r="K3" s="16"/>
      <c r="L3" s="17"/>
    </row>
    <row r="4" spans="1:12">
      <c r="A4" s="11">
        <v>3</v>
      </c>
      <c r="B4" s="80" t="s">
        <v>253</v>
      </c>
      <c r="C4" s="93">
        <v>71</v>
      </c>
      <c r="D4" s="93">
        <v>130</v>
      </c>
      <c r="E4" s="94">
        <f t="shared" si="0"/>
        <v>-59</v>
      </c>
      <c r="F4" s="95">
        <f t="shared" si="1"/>
        <v>-0.45384615384615384</v>
      </c>
      <c r="G4" s="22"/>
      <c r="H4" s="21"/>
      <c r="I4" s="20"/>
      <c r="J4" s="19"/>
      <c r="K4" s="16"/>
      <c r="L4" s="17"/>
    </row>
    <row r="5" spans="1:12">
      <c r="A5" s="11">
        <v>4</v>
      </c>
      <c r="B5" s="80" t="s">
        <v>276</v>
      </c>
      <c r="C5" s="93">
        <v>70</v>
      </c>
      <c r="D5" s="93">
        <v>127</v>
      </c>
      <c r="E5" s="94">
        <f t="shared" si="0"/>
        <v>-57</v>
      </c>
      <c r="F5" s="95">
        <f t="shared" si="1"/>
        <v>-0.44881889763779526</v>
      </c>
      <c r="G5" s="22"/>
      <c r="H5" s="21"/>
      <c r="I5" s="20"/>
      <c r="J5" s="19"/>
      <c r="K5" s="16"/>
      <c r="L5" s="17"/>
    </row>
    <row r="6" spans="1:12">
      <c r="A6" s="11">
        <v>5</v>
      </c>
      <c r="B6" s="80" t="s">
        <v>69</v>
      </c>
      <c r="C6" s="93">
        <v>69</v>
      </c>
      <c r="D6" s="93">
        <v>120</v>
      </c>
      <c r="E6" s="94">
        <f t="shared" si="0"/>
        <v>-51</v>
      </c>
      <c r="F6" s="95">
        <f t="shared" si="1"/>
        <v>-0.42499999999999999</v>
      </c>
      <c r="G6" s="22"/>
      <c r="H6" s="21"/>
      <c r="I6" s="20"/>
      <c r="J6" s="19"/>
      <c r="K6" s="16"/>
      <c r="L6" s="17"/>
    </row>
    <row r="7" spans="1:12">
      <c r="A7" s="11">
        <v>6</v>
      </c>
      <c r="B7" s="80" t="s">
        <v>61</v>
      </c>
      <c r="C7" s="93">
        <v>132</v>
      </c>
      <c r="D7" s="93">
        <v>224</v>
      </c>
      <c r="E7" s="94">
        <f t="shared" si="0"/>
        <v>-92</v>
      </c>
      <c r="F7" s="95">
        <f t="shared" si="1"/>
        <v>-0.4107142857142857</v>
      </c>
      <c r="G7" s="22"/>
      <c r="H7" s="21"/>
      <c r="I7" s="20"/>
      <c r="J7" s="19"/>
      <c r="K7" s="16"/>
      <c r="L7" s="17"/>
    </row>
    <row r="8" spans="1:12">
      <c r="A8" s="11">
        <v>7</v>
      </c>
      <c r="B8" s="80" t="s">
        <v>86</v>
      </c>
      <c r="C8" s="93">
        <v>86</v>
      </c>
      <c r="D8" s="93">
        <v>139</v>
      </c>
      <c r="E8" s="94">
        <f t="shared" si="0"/>
        <v>-53</v>
      </c>
      <c r="F8" s="95">
        <f t="shared" si="1"/>
        <v>-0.38129496402877699</v>
      </c>
      <c r="G8" s="22"/>
      <c r="H8" s="21"/>
      <c r="I8" s="20"/>
      <c r="J8" s="19"/>
      <c r="K8" s="16"/>
      <c r="L8" s="17"/>
    </row>
    <row r="9" spans="1:12">
      <c r="A9" s="11">
        <v>8</v>
      </c>
      <c r="B9" s="80" t="s">
        <v>157</v>
      </c>
      <c r="C9" s="93">
        <v>76</v>
      </c>
      <c r="D9" s="93">
        <v>106</v>
      </c>
      <c r="E9" s="94">
        <f t="shared" si="0"/>
        <v>-30</v>
      </c>
      <c r="F9" s="95">
        <f t="shared" si="1"/>
        <v>-0.28301886792452829</v>
      </c>
      <c r="G9" s="22"/>
      <c r="H9" s="21"/>
      <c r="I9" s="20"/>
      <c r="J9" s="19"/>
      <c r="K9" s="16"/>
      <c r="L9" s="17"/>
    </row>
    <row r="10" spans="1:12">
      <c r="A10" s="11">
        <v>9</v>
      </c>
      <c r="B10" s="80" t="s">
        <v>126</v>
      </c>
      <c r="C10" s="93">
        <v>107</v>
      </c>
      <c r="D10" s="93">
        <v>149</v>
      </c>
      <c r="E10" s="94">
        <f t="shared" si="0"/>
        <v>-42</v>
      </c>
      <c r="F10" s="95">
        <f t="shared" si="1"/>
        <v>-0.28187919463087246</v>
      </c>
      <c r="G10" s="22"/>
      <c r="H10" s="21"/>
      <c r="I10" s="20"/>
      <c r="J10" s="19"/>
      <c r="K10" s="16"/>
      <c r="L10" s="17"/>
    </row>
    <row r="11" spans="1:12">
      <c r="A11" s="11">
        <v>10</v>
      </c>
      <c r="B11" s="80" t="s">
        <v>285</v>
      </c>
      <c r="C11" s="93">
        <v>79</v>
      </c>
      <c r="D11" s="93">
        <v>108</v>
      </c>
      <c r="E11" s="94">
        <f t="shared" si="0"/>
        <v>-29</v>
      </c>
      <c r="F11" s="95">
        <f t="shared" si="1"/>
        <v>-0.26851851851851855</v>
      </c>
      <c r="G11" s="22"/>
      <c r="H11" s="21"/>
      <c r="I11" s="20"/>
      <c r="J11" s="19"/>
      <c r="K11" s="16"/>
      <c r="L11" s="17"/>
    </row>
    <row r="12" spans="1:12">
      <c r="A12" s="11">
        <v>11</v>
      </c>
      <c r="B12" s="80" t="s">
        <v>118</v>
      </c>
      <c r="C12" s="93">
        <v>81</v>
      </c>
      <c r="D12" s="93">
        <v>108</v>
      </c>
      <c r="E12" s="94">
        <f t="shared" si="0"/>
        <v>-27</v>
      </c>
      <c r="F12" s="95">
        <f t="shared" si="1"/>
        <v>-0.25</v>
      </c>
      <c r="G12" s="22"/>
      <c r="H12" s="21"/>
      <c r="I12" s="20"/>
      <c r="J12" s="19"/>
      <c r="K12" s="16"/>
      <c r="L12" s="17"/>
    </row>
    <row r="13" spans="1:12">
      <c r="A13" s="11">
        <v>12</v>
      </c>
      <c r="B13" s="80" t="s">
        <v>233</v>
      </c>
      <c r="C13" s="93">
        <v>238</v>
      </c>
      <c r="D13" s="93">
        <v>316</v>
      </c>
      <c r="E13" s="94">
        <f t="shared" si="0"/>
        <v>-78</v>
      </c>
      <c r="F13" s="95">
        <f t="shared" si="1"/>
        <v>-0.24683544303797469</v>
      </c>
      <c r="G13" s="22"/>
      <c r="H13" s="21"/>
      <c r="I13" s="20"/>
      <c r="J13" s="19"/>
      <c r="K13" s="16"/>
      <c r="L13" s="17"/>
    </row>
    <row r="14" spans="1:12">
      <c r="A14" s="11">
        <v>13</v>
      </c>
      <c r="B14" s="80" t="s">
        <v>167</v>
      </c>
      <c r="C14" s="93">
        <v>166</v>
      </c>
      <c r="D14" s="93">
        <v>220</v>
      </c>
      <c r="E14" s="94">
        <f t="shared" si="0"/>
        <v>-54</v>
      </c>
      <c r="F14" s="95">
        <f t="shared" si="1"/>
        <v>-0.24545454545454545</v>
      </c>
      <c r="G14" s="22"/>
      <c r="H14" s="21"/>
      <c r="I14" s="20"/>
      <c r="J14" s="19"/>
      <c r="K14" s="16"/>
      <c r="L14" s="17"/>
    </row>
    <row r="15" spans="1:12">
      <c r="A15" s="11">
        <v>14</v>
      </c>
      <c r="B15" s="80" t="s">
        <v>44</v>
      </c>
      <c r="C15" s="93">
        <v>342</v>
      </c>
      <c r="D15" s="93">
        <v>453</v>
      </c>
      <c r="E15" s="94">
        <f t="shared" si="0"/>
        <v>-111</v>
      </c>
      <c r="F15" s="95">
        <f t="shared" si="1"/>
        <v>-0.24503311258278146</v>
      </c>
      <c r="G15" s="22"/>
      <c r="H15" s="21"/>
      <c r="I15" s="20"/>
      <c r="J15" s="19"/>
      <c r="K15" s="16"/>
      <c r="L15" s="17"/>
    </row>
    <row r="16" spans="1:12">
      <c r="A16" s="11">
        <v>15</v>
      </c>
      <c r="B16" s="80" t="s">
        <v>226</v>
      </c>
      <c r="C16" s="93">
        <v>114</v>
      </c>
      <c r="D16" s="93">
        <v>151</v>
      </c>
      <c r="E16" s="94">
        <f t="shared" si="0"/>
        <v>-37</v>
      </c>
      <c r="F16" s="95">
        <f t="shared" si="1"/>
        <v>-0.24503311258278146</v>
      </c>
      <c r="G16" s="22"/>
      <c r="H16" s="21"/>
      <c r="I16" s="20"/>
      <c r="J16" s="19"/>
      <c r="K16" s="16"/>
      <c r="L16" s="17"/>
    </row>
    <row r="17" spans="1:12">
      <c r="A17" s="11">
        <v>16</v>
      </c>
      <c r="B17" s="80" t="s">
        <v>202</v>
      </c>
      <c r="C17" s="93">
        <v>107</v>
      </c>
      <c r="D17" s="93">
        <v>141</v>
      </c>
      <c r="E17" s="94">
        <f t="shared" si="0"/>
        <v>-34</v>
      </c>
      <c r="F17" s="95">
        <f t="shared" si="1"/>
        <v>-0.24113475177304963</v>
      </c>
      <c r="G17" s="22"/>
      <c r="H17" s="21"/>
      <c r="I17" s="20"/>
      <c r="J17" s="19"/>
      <c r="K17" s="16"/>
      <c r="L17" s="17"/>
    </row>
    <row r="18" spans="1:12">
      <c r="A18" s="11">
        <v>17</v>
      </c>
      <c r="B18" s="80" t="s">
        <v>191</v>
      </c>
      <c r="C18" s="93">
        <v>255</v>
      </c>
      <c r="D18" s="93">
        <v>335</v>
      </c>
      <c r="E18" s="94">
        <f t="shared" si="0"/>
        <v>-80</v>
      </c>
      <c r="F18" s="95">
        <f t="shared" si="1"/>
        <v>-0.23880597014925373</v>
      </c>
      <c r="G18" s="22"/>
      <c r="H18" s="21"/>
      <c r="I18" s="20"/>
      <c r="J18" s="19"/>
      <c r="K18" s="16"/>
      <c r="L18" s="17"/>
    </row>
    <row r="19" spans="1:12">
      <c r="A19" s="11">
        <v>18</v>
      </c>
      <c r="B19" s="80" t="s">
        <v>187</v>
      </c>
      <c r="C19" s="93">
        <v>101</v>
      </c>
      <c r="D19" s="93">
        <v>130</v>
      </c>
      <c r="E19" s="94">
        <f t="shared" si="0"/>
        <v>-29</v>
      </c>
      <c r="F19" s="95">
        <f t="shared" si="1"/>
        <v>-0.22307692307692309</v>
      </c>
      <c r="G19" s="22"/>
      <c r="H19" s="21"/>
      <c r="I19" s="20"/>
      <c r="J19" s="19"/>
      <c r="K19" s="16"/>
      <c r="L19" s="17"/>
    </row>
    <row r="20" spans="1:12">
      <c r="A20" s="11">
        <v>19</v>
      </c>
      <c r="B20" s="80" t="s">
        <v>154</v>
      </c>
      <c r="C20" s="93">
        <v>93</v>
      </c>
      <c r="D20" s="93">
        <v>119</v>
      </c>
      <c r="E20" s="94">
        <f t="shared" si="0"/>
        <v>-26</v>
      </c>
      <c r="F20" s="95">
        <f t="shared" si="1"/>
        <v>-0.21848739495798319</v>
      </c>
      <c r="G20" s="22"/>
      <c r="H20" s="21"/>
      <c r="I20" s="20"/>
      <c r="J20" s="19"/>
      <c r="K20" s="16"/>
      <c r="L20" s="17"/>
    </row>
    <row r="21" spans="1:12">
      <c r="A21" s="11">
        <v>20</v>
      </c>
      <c r="B21" s="80" t="s">
        <v>34</v>
      </c>
      <c r="C21" s="93">
        <v>390</v>
      </c>
      <c r="D21" s="93">
        <v>492</v>
      </c>
      <c r="E21" s="94">
        <f t="shared" si="0"/>
        <v>-102</v>
      </c>
      <c r="F21" s="95">
        <f t="shared" si="1"/>
        <v>-0.2073170731707317</v>
      </c>
      <c r="G21" s="22"/>
      <c r="H21" s="21"/>
      <c r="I21" s="20"/>
      <c r="J21" s="19"/>
      <c r="K21" s="16"/>
      <c r="L21" s="17"/>
    </row>
    <row r="22" spans="1:12">
      <c r="A22" s="14" t="s">
        <v>39</v>
      </c>
      <c r="B22" s="18"/>
      <c r="C22" s="14">
        <f>SUM(C2:C21)</f>
        <v>2718</v>
      </c>
      <c r="D22" s="14">
        <f>SUM(D2:D21)</f>
        <v>3909</v>
      </c>
      <c r="E22" s="14">
        <f>SUM(E2:E21)</f>
        <v>-1191</v>
      </c>
      <c r="F22" s="10">
        <f>E22/D22</f>
        <v>-0.30468150422102841</v>
      </c>
      <c r="G22" s="22"/>
      <c r="H22" s="21"/>
      <c r="I22" s="20"/>
      <c r="J22" s="19"/>
      <c r="K22" s="16"/>
      <c r="L22" s="17"/>
    </row>
    <row r="23" spans="1:12">
      <c r="A23" s="12"/>
      <c r="B23" s="14"/>
      <c r="C23" s="13"/>
      <c r="D23" s="3"/>
      <c r="E23" s="9"/>
      <c r="G23" s="22"/>
      <c r="H23" s="21"/>
      <c r="I23" s="20"/>
      <c r="J23" s="19"/>
      <c r="K23" s="16"/>
      <c r="L23" s="17"/>
    </row>
    <row r="24" spans="1:12">
      <c r="A24" s="122" t="s">
        <v>365</v>
      </c>
      <c r="B24" s="121" t="s">
        <v>367</v>
      </c>
      <c r="C24" s="13"/>
      <c r="D24" s="3"/>
      <c r="E24" s="9"/>
      <c r="G24" s="22"/>
      <c r="H24" s="21"/>
      <c r="I24" s="20"/>
      <c r="J24" s="19"/>
      <c r="K24" s="16"/>
      <c r="L24" s="17"/>
    </row>
    <row r="25" spans="1:12">
      <c r="A25" s="15"/>
      <c r="B25" s="66"/>
      <c r="C25" s="3"/>
      <c r="D25" s="3"/>
      <c r="E25" s="4"/>
      <c r="G25" s="22"/>
      <c r="H25" s="21"/>
      <c r="I25" s="20"/>
      <c r="J25" s="19"/>
      <c r="K25" s="16"/>
      <c r="L25" s="17"/>
    </row>
    <row r="26" spans="1:12">
      <c r="A26" s="15"/>
      <c r="B26" s="66"/>
      <c r="C26" s="3"/>
      <c r="D26" s="3"/>
      <c r="E26" s="4"/>
      <c r="G26" s="22"/>
      <c r="H26" s="21"/>
      <c r="I26" s="20"/>
      <c r="J26" s="19"/>
      <c r="K26" s="16"/>
      <c r="L26" s="17"/>
    </row>
    <row r="27" spans="1:12">
      <c r="A27" s="15"/>
      <c r="B27" s="66"/>
      <c r="C27" s="3"/>
      <c r="D27" s="3"/>
      <c r="E27" s="4"/>
      <c r="G27" s="22"/>
      <c r="H27" s="21"/>
      <c r="I27" s="20"/>
      <c r="J27" s="19"/>
      <c r="K27" s="16"/>
      <c r="L27" s="17"/>
    </row>
    <row r="28" spans="1:12">
      <c r="A28" s="15"/>
      <c r="B28" s="80" t="s">
        <v>270</v>
      </c>
      <c r="C28" s="93">
        <v>81</v>
      </c>
      <c r="D28" s="93">
        <v>197</v>
      </c>
      <c r="E28" s="94">
        <f t="shared" ref="E28:E47" si="2">C28-D28</f>
        <v>-116</v>
      </c>
      <c r="F28" s="95">
        <f t="shared" ref="F28:F47" si="3">E28/D28</f>
        <v>-0.58883248730964466</v>
      </c>
      <c r="G28" s="22"/>
      <c r="H28" s="21"/>
      <c r="I28" s="20"/>
      <c r="J28" s="19"/>
      <c r="K28" s="16"/>
      <c r="L28" s="17"/>
    </row>
    <row r="29" spans="1:12">
      <c r="A29" s="15"/>
      <c r="B29" s="80" t="s">
        <v>234</v>
      </c>
      <c r="C29" s="93">
        <v>60</v>
      </c>
      <c r="D29" s="93">
        <v>144</v>
      </c>
      <c r="E29" s="94">
        <f t="shared" si="2"/>
        <v>-84</v>
      </c>
      <c r="F29" s="95">
        <f t="shared" si="3"/>
        <v>-0.58333333333333337</v>
      </c>
      <c r="G29" s="22"/>
      <c r="H29" s="21"/>
      <c r="I29" s="20"/>
      <c r="J29" s="19"/>
      <c r="K29" s="16"/>
      <c r="L29" s="17"/>
    </row>
    <row r="30" spans="1:12">
      <c r="A30" s="15"/>
      <c r="B30" s="80" t="s">
        <v>253</v>
      </c>
      <c r="C30" s="93">
        <v>71</v>
      </c>
      <c r="D30" s="93">
        <v>130</v>
      </c>
      <c r="E30" s="94">
        <f t="shared" si="2"/>
        <v>-59</v>
      </c>
      <c r="F30" s="95">
        <f t="shared" si="3"/>
        <v>-0.45384615384615384</v>
      </c>
      <c r="G30" s="22"/>
      <c r="H30" s="21"/>
      <c r="I30" s="20"/>
      <c r="J30" s="19"/>
      <c r="K30" s="16"/>
      <c r="L30" s="17"/>
    </row>
    <row r="31" spans="1:12">
      <c r="A31" s="15"/>
      <c r="B31" s="80" t="s">
        <v>276</v>
      </c>
      <c r="C31" s="93">
        <v>70</v>
      </c>
      <c r="D31" s="93">
        <v>127</v>
      </c>
      <c r="E31" s="94">
        <f t="shared" si="2"/>
        <v>-57</v>
      </c>
      <c r="F31" s="95">
        <f t="shared" si="3"/>
        <v>-0.44881889763779526</v>
      </c>
      <c r="G31" s="22"/>
      <c r="H31" s="21"/>
      <c r="I31" s="20"/>
      <c r="J31" s="19"/>
      <c r="K31" s="16"/>
      <c r="L31" s="17"/>
    </row>
    <row r="32" spans="1:12">
      <c r="A32" s="15"/>
      <c r="B32" s="80" t="s">
        <v>69</v>
      </c>
      <c r="C32" s="93">
        <v>69</v>
      </c>
      <c r="D32" s="93">
        <v>120</v>
      </c>
      <c r="E32" s="94">
        <f t="shared" si="2"/>
        <v>-51</v>
      </c>
      <c r="F32" s="95">
        <f t="shared" si="3"/>
        <v>-0.42499999999999999</v>
      </c>
      <c r="G32" s="22"/>
      <c r="H32" s="21"/>
      <c r="I32" s="20"/>
      <c r="J32" s="19"/>
      <c r="K32" s="16"/>
      <c r="L32" s="17"/>
    </row>
    <row r="33" spans="1:12">
      <c r="A33" s="15"/>
      <c r="B33" s="80" t="s">
        <v>61</v>
      </c>
      <c r="C33" s="93">
        <v>132</v>
      </c>
      <c r="D33" s="93">
        <v>224</v>
      </c>
      <c r="E33" s="94">
        <f t="shared" si="2"/>
        <v>-92</v>
      </c>
      <c r="F33" s="95">
        <f t="shared" si="3"/>
        <v>-0.4107142857142857</v>
      </c>
      <c r="G33" s="22"/>
      <c r="H33" s="21"/>
      <c r="I33" s="20"/>
      <c r="J33" s="19"/>
      <c r="K33" s="16"/>
      <c r="L33" s="17"/>
    </row>
    <row r="34" spans="1:12">
      <c r="A34" s="15"/>
      <c r="B34" s="80" t="s">
        <v>86</v>
      </c>
      <c r="C34" s="93">
        <v>86</v>
      </c>
      <c r="D34" s="93">
        <v>139</v>
      </c>
      <c r="E34" s="94">
        <f t="shared" si="2"/>
        <v>-53</v>
      </c>
      <c r="F34" s="95">
        <f t="shared" si="3"/>
        <v>-0.38129496402877699</v>
      </c>
      <c r="G34" s="22"/>
      <c r="H34" s="21"/>
      <c r="I34" s="20"/>
      <c r="J34" s="19"/>
      <c r="K34" s="16"/>
      <c r="L34" s="17"/>
    </row>
    <row r="35" spans="1:12">
      <c r="A35" s="15"/>
      <c r="B35" s="80" t="s">
        <v>157</v>
      </c>
      <c r="C35" s="93">
        <v>76</v>
      </c>
      <c r="D35" s="93">
        <v>106</v>
      </c>
      <c r="E35" s="94">
        <f t="shared" si="2"/>
        <v>-30</v>
      </c>
      <c r="F35" s="95">
        <f t="shared" si="3"/>
        <v>-0.28301886792452829</v>
      </c>
      <c r="G35" s="22"/>
      <c r="H35" s="21"/>
      <c r="I35" s="20"/>
      <c r="J35" s="19"/>
      <c r="K35" s="16"/>
      <c r="L35" s="17"/>
    </row>
    <row r="36" spans="1:12">
      <c r="A36" s="15"/>
      <c r="B36" s="80" t="s">
        <v>126</v>
      </c>
      <c r="C36" s="93">
        <v>107</v>
      </c>
      <c r="D36" s="93">
        <v>149</v>
      </c>
      <c r="E36" s="94">
        <f t="shared" si="2"/>
        <v>-42</v>
      </c>
      <c r="F36" s="95">
        <f t="shared" si="3"/>
        <v>-0.28187919463087246</v>
      </c>
      <c r="G36" s="22"/>
      <c r="H36" s="21"/>
      <c r="I36" s="20"/>
      <c r="J36" s="19"/>
      <c r="K36" s="16"/>
      <c r="L36" s="17"/>
    </row>
    <row r="37" spans="1:12">
      <c r="A37" s="15"/>
      <c r="B37" s="80" t="s">
        <v>285</v>
      </c>
      <c r="C37" s="93">
        <v>79</v>
      </c>
      <c r="D37" s="93">
        <v>108</v>
      </c>
      <c r="E37" s="94">
        <f t="shared" si="2"/>
        <v>-29</v>
      </c>
      <c r="F37" s="95">
        <f t="shared" si="3"/>
        <v>-0.26851851851851855</v>
      </c>
    </row>
    <row r="38" spans="1:12">
      <c r="A38" s="15"/>
      <c r="B38" s="80" t="s">
        <v>118</v>
      </c>
      <c r="C38" s="93">
        <v>81</v>
      </c>
      <c r="D38" s="93">
        <v>108</v>
      </c>
      <c r="E38" s="94">
        <f t="shared" si="2"/>
        <v>-27</v>
      </c>
      <c r="F38" s="95">
        <f t="shared" si="3"/>
        <v>-0.25</v>
      </c>
    </row>
    <row r="39" spans="1:12">
      <c r="A39" s="15"/>
      <c r="B39" s="80" t="s">
        <v>233</v>
      </c>
      <c r="C39" s="93">
        <v>238</v>
      </c>
      <c r="D39" s="93">
        <v>316</v>
      </c>
      <c r="E39" s="94">
        <f t="shared" si="2"/>
        <v>-78</v>
      </c>
      <c r="F39" s="95">
        <f t="shared" si="3"/>
        <v>-0.24683544303797469</v>
      </c>
    </row>
    <row r="40" spans="1:12">
      <c r="A40" s="15"/>
      <c r="B40" s="80" t="s">
        <v>167</v>
      </c>
      <c r="C40" s="93">
        <v>166</v>
      </c>
      <c r="D40" s="93">
        <v>220</v>
      </c>
      <c r="E40" s="94">
        <f t="shared" si="2"/>
        <v>-54</v>
      </c>
      <c r="F40" s="95">
        <f t="shared" si="3"/>
        <v>-0.24545454545454545</v>
      </c>
    </row>
    <row r="41" spans="1:12">
      <c r="A41" s="15"/>
      <c r="B41" s="80" t="s">
        <v>44</v>
      </c>
      <c r="C41" s="93">
        <v>342</v>
      </c>
      <c r="D41" s="93">
        <v>453</v>
      </c>
      <c r="E41" s="94">
        <f t="shared" si="2"/>
        <v>-111</v>
      </c>
      <c r="F41" s="95">
        <f t="shared" si="3"/>
        <v>-0.24503311258278146</v>
      </c>
    </row>
    <row r="42" spans="1:12">
      <c r="A42" s="15"/>
      <c r="B42" s="80" t="s">
        <v>226</v>
      </c>
      <c r="C42" s="93">
        <v>114</v>
      </c>
      <c r="D42" s="93">
        <v>151</v>
      </c>
      <c r="E42" s="94">
        <f t="shared" si="2"/>
        <v>-37</v>
      </c>
      <c r="F42" s="95">
        <f t="shared" si="3"/>
        <v>-0.24503311258278146</v>
      </c>
    </row>
    <row r="43" spans="1:12">
      <c r="A43" s="15"/>
      <c r="B43" s="80" t="s">
        <v>202</v>
      </c>
      <c r="C43" s="93">
        <v>107</v>
      </c>
      <c r="D43" s="93">
        <v>141</v>
      </c>
      <c r="E43" s="94">
        <f t="shared" si="2"/>
        <v>-34</v>
      </c>
      <c r="F43" s="95">
        <f t="shared" si="3"/>
        <v>-0.24113475177304963</v>
      </c>
    </row>
    <row r="44" spans="1:12">
      <c r="A44" s="15"/>
      <c r="B44" s="80" t="s">
        <v>191</v>
      </c>
      <c r="C44" s="93">
        <v>255</v>
      </c>
      <c r="D44" s="93">
        <v>335</v>
      </c>
      <c r="E44" s="94">
        <f t="shared" si="2"/>
        <v>-80</v>
      </c>
      <c r="F44" s="95">
        <f t="shared" si="3"/>
        <v>-0.23880597014925373</v>
      </c>
    </row>
    <row r="45" spans="1:12">
      <c r="B45" s="80" t="s">
        <v>187</v>
      </c>
      <c r="C45" s="93">
        <v>101</v>
      </c>
      <c r="D45" s="93">
        <v>130</v>
      </c>
      <c r="E45" s="94">
        <f t="shared" si="2"/>
        <v>-29</v>
      </c>
      <c r="F45" s="95">
        <f t="shared" si="3"/>
        <v>-0.22307692307692309</v>
      </c>
    </row>
    <row r="46" spans="1:12">
      <c r="B46" s="80" t="s">
        <v>154</v>
      </c>
      <c r="C46" s="93">
        <v>93</v>
      </c>
      <c r="D46" s="93">
        <v>119</v>
      </c>
      <c r="E46" s="94">
        <f t="shared" si="2"/>
        <v>-26</v>
      </c>
      <c r="F46" s="95">
        <f t="shared" si="3"/>
        <v>-0.21848739495798319</v>
      </c>
    </row>
    <row r="47" spans="1:12">
      <c r="B47" s="80" t="s">
        <v>34</v>
      </c>
      <c r="C47" s="93">
        <v>390</v>
      </c>
      <c r="D47" s="93">
        <v>492</v>
      </c>
      <c r="E47" s="94">
        <f t="shared" si="2"/>
        <v>-102</v>
      </c>
      <c r="F47" s="95">
        <f t="shared" si="3"/>
        <v>-0.2073170731707317</v>
      </c>
    </row>
    <row r="48" spans="1:12">
      <c r="B48" s="80"/>
      <c r="C48" s="93"/>
      <c r="D48" s="93"/>
      <c r="E48" s="94"/>
      <c r="F48" s="95"/>
    </row>
    <row r="49" spans="2:6">
      <c r="B49" s="80"/>
      <c r="C49" s="93"/>
      <c r="D49" s="93"/>
      <c r="E49" s="94"/>
      <c r="F49" s="95"/>
    </row>
    <row r="50" spans="2:6">
      <c r="B50" s="80"/>
      <c r="C50" s="93"/>
      <c r="D50" s="93"/>
      <c r="E50" s="94"/>
      <c r="F50" s="95"/>
    </row>
    <row r="51" spans="2:6">
      <c r="B51" s="80"/>
      <c r="C51" s="93"/>
      <c r="D51" s="93"/>
      <c r="E51" s="94"/>
      <c r="F51" s="95"/>
    </row>
    <row r="52" spans="2:6">
      <c r="B52" s="80"/>
      <c r="C52" s="93"/>
      <c r="D52" s="93"/>
      <c r="E52" s="94"/>
      <c r="F52" s="95"/>
    </row>
    <row r="53" spans="2:6">
      <c r="B53" s="80"/>
      <c r="C53" s="93"/>
      <c r="D53" s="93"/>
      <c r="E53" s="94"/>
      <c r="F53" s="95"/>
    </row>
    <row r="54" spans="2:6">
      <c r="B54" s="80"/>
      <c r="C54" s="93"/>
      <c r="D54" s="93"/>
      <c r="E54" s="94"/>
      <c r="F54" s="95"/>
    </row>
    <row r="55" spans="2:6">
      <c r="B55" s="80"/>
      <c r="C55" s="93"/>
      <c r="D55" s="93"/>
      <c r="E55" s="94"/>
      <c r="F55" s="95"/>
    </row>
    <row r="56" spans="2:6">
      <c r="B56" s="80"/>
      <c r="C56" s="93"/>
      <c r="D56" s="93"/>
      <c r="E56" s="94"/>
      <c r="F56" s="95"/>
    </row>
    <row r="57" spans="2:6">
      <c r="B57" s="80"/>
      <c r="C57" s="93"/>
      <c r="D57" s="93"/>
      <c r="E57" s="94"/>
      <c r="F57" s="95"/>
    </row>
    <row r="58" spans="2:6">
      <c r="B58" s="80"/>
      <c r="C58" s="93"/>
      <c r="D58" s="93"/>
      <c r="E58" s="94"/>
      <c r="F58" s="95"/>
    </row>
    <row r="59" spans="2:6">
      <c r="B59" s="80"/>
      <c r="C59" s="93"/>
      <c r="D59" s="93"/>
      <c r="E59" s="94"/>
      <c r="F59" s="95"/>
    </row>
    <row r="60" spans="2:6">
      <c r="B60" s="80"/>
      <c r="C60" s="93"/>
      <c r="D60" s="93"/>
      <c r="E60" s="94"/>
      <c r="F60" s="95"/>
    </row>
    <row r="61" spans="2:6">
      <c r="B61" s="80"/>
      <c r="C61" s="93"/>
      <c r="D61" s="93"/>
      <c r="E61" s="94"/>
      <c r="F61" s="95"/>
    </row>
    <row r="62" spans="2:6">
      <c r="B62" s="80"/>
      <c r="C62" s="93"/>
      <c r="D62" s="93"/>
      <c r="E62" s="94"/>
      <c r="F62" s="95"/>
    </row>
    <row r="63" spans="2:6">
      <c r="B63" s="80"/>
      <c r="C63" s="93"/>
      <c r="D63" s="93"/>
      <c r="E63" s="94"/>
      <c r="F63" s="95"/>
    </row>
    <row r="64" spans="2:6">
      <c r="B64" s="80"/>
      <c r="C64" s="93"/>
      <c r="D64" s="93"/>
      <c r="E64" s="94"/>
      <c r="F64" s="95"/>
    </row>
    <row r="65" spans="2:6">
      <c r="B65" s="80"/>
      <c r="C65" s="93"/>
      <c r="D65" s="93"/>
      <c r="E65" s="94"/>
      <c r="F65" s="95"/>
    </row>
    <row r="66" spans="2:6">
      <c r="B66" s="80"/>
      <c r="C66" s="93"/>
      <c r="D66" s="93"/>
      <c r="E66" s="94"/>
      <c r="F66" s="95"/>
    </row>
    <row r="67" spans="2:6">
      <c r="B67" s="80"/>
      <c r="C67" s="93"/>
      <c r="D67" s="93"/>
      <c r="E67" s="94"/>
      <c r="F67" s="95"/>
    </row>
    <row r="68" spans="2:6">
      <c r="B68" s="80"/>
      <c r="C68" s="93"/>
      <c r="D68" s="93"/>
      <c r="E68" s="94"/>
      <c r="F68" s="95"/>
    </row>
    <row r="69" spans="2:6">
      <c r="B69" s="80"/>
      <c r="C69" s="93"/>
      <c r="D69" s="93"/>
      <c r="E69" s="94"/>
      <c r="F69" s="95"/>
    </row>
    <row r="70" spans="2:6">
      <c r="B70" s="80"/>
      <c r="C70" s="93"/>
      <c r="D70" s="93"/>
      <c r="E70" s="94"/>
      <c r="F70" s="95"/>
    </row>
    <row r="71" spans="2:6">
      <c r="B71" s="80"/>
      <c r="C71" s="93"/>
      <c r="D71" s="93"/>
      <c r="E71" s="94"/>
      <c r="F71" s="95"/>
    </row>
    <row r="72" spans="2:6">
      <c r="B72" s="80"/>
      <c r="C72" s="93"/>
      <c r="D72" s="93"/>
      <c r="E72" s="94"/>
      <c r="F72" s="95"/>
    </row>
    <row r="73" spans="2:6">
      <c r="B73" s="80"/>
      <c r="C73" s="93"/>
      <c r="D73" s="93"/>
      <c r="E73" s="94"/>
      <c r="F73" s="95"/>
    </row>
    <row r="74" spans="2:6">
      <c r="B74" s="66"/>
      <c r="C74" s="3"/>
      <c r="D74" s="3"/>
      <c r="E74" s="4"/>
    </row>
    <row r="75" spans="2:6">
      <c r="B75" s="66"/>
      <c r="C75" s="3"/>
      <c r="D75" s="3"/>
      <c r="E75" s="4"/>
    </row>
    <row r="76" spans="2:6">
      <c r="B76" s="66"/>
      <c r="C76" s="3"/>
      <c r="D76" s="3"/>
      <c r="E76" s="4"/>
    </row>
    <row r="77" spans="2:6">
      <c r="B77" s="66"/>
      <c r="C77" s="3"/>
      <c r="D77" s="3"/>
      <c r="E77" s="4"/>
    </row>
    <row r="78" spans="2:6">
      <c r="B78" s="66"/>
      <c r="C78" s="3"/>
      <c r="D78" s="3"/>
      <c r="E78" s="4"/>
    </row>
    <row r="79" spans="2:6">
      <c r="B79" s="66"/>
      <c r="C79" s="3"/>
      <c r="D79" s="3"/>
      <c r="E79" s="4"/>
    </row>
    <row r="80" spans="2:6">
      <c r="B80" s="66"/>
      <c r="C80" s="3"/>
      <c r="D80" s="3"/>
      <c r="E80" s="4"/>
    </row>
    <row r="81" spans="2:5">
      <c r="B81" s="66"/>
      <c r="C81" s="3"/>
      <c r="D81" s="3"/>
      <c r="E81" s="4"/>
    </row>
    <row r="82" spans="2:5">
      <c r="B82" s="66"/>
      <c r="C82" s="3"/>
      <c r="D82" s="3"/>
      <c r="E82" s="4"/>
    </row>
    <row r="83" spans="2:5">
      <c r="B83" s="66"/>
      <c r="C83" s="3"/>
      <c r="D83" s="3"/>
      <c r="E83" s="4"/>
    </row>
    <row r="84" spans="2:5">
      <c r="B84" s="66"/>
      <c r="C84" s="3"/>
      <c r="D84" s="3"/>
      <c r="E84" s="4"/>
    </row>
    <row r="85" spans="2:5">
      <c r="B85" s="66"/>
      <c r="C85" s="3"/>
      <c r="D85" s="3"/>
      <c r="E85" s="4"/>
    </row>
    <row r="86" spans="2:5">
      <c r="B86" s="66"/>
      <c r="C86" s="3"/>
      <c r="D86" s="3"/>
      <c r="E86" s="4"/>
    </row>
    <row r="87" spans="2:5">
      <c r="B87" s="66"/>
      <c r="C87" s="3"/>
      <c r="D87" s="3"/>
      <c r="E87" s="4"/>
    </row>
    <row r="88" spans="2:5">
      <c r="B88" s="66"/>
      <c r="C88" s="3"/>
      <c r="D88" s="3"/>
      <c r="E88" s="4"/>
    </row>
    <row r="89" spans="2:5">
      <c r="B89" s="66"/>
      <c r="C89" s="3"/>
      <c r="D89" s="3"/>
      <c r="E89" s="4"/>
    </row>
    <row r="90" spans="2:5">
      <c r="B90" s="66"/>
      <c r="C90" s="3"/>
      <c r="D90" s="3"/>
      <c r="E90" s="4"/>
    </row>
    <row r="91" spans="2:5">
      <c r="B91" s="66"/>
      <c r="C91" s="3"/>
      <c r="D91" s="3"/>
      <c r="E91" s="4"/>
    </row>
    <row r="92" spans="2:5">
      <c r="B92" s="66"/>
      <c r="C92" s="3"/>
      <c r="D92" s="3"/>
      <c r="E92" s="4"/>
    </row>
    <row r="93" spans="2:5">
      <c r="E93" s="4"/>
    </row>
    <row r="94" spans="2:5">
      <c r="E94" s="4"/>
    </row>
    <row r="95" spans="2:5">
      <c r="E95" s="4"/>
    </row>
    <row r="96" spans="2:5">
      <c r="E96" s="4"/>
    </row>
    <row r="97" spans="5:5">
      <c r="E97" s="4"/>
    </row>
    <row r="98" spans="5:5">
      <c r="E98" s="4"/>
    </row>
    <row r="99" spans="5:5">
      <c r="E99" s="4"/>
    </row>
    <row r="100" spans="5:5">
      <c r="E100" s="4"/>
    </row>
    <row r="101" spans="5:5">
      <c r="E101" s="4"/>
    </row>
    <row r="102" spans="5:5">
      <c r="E102" s="4"/>
    </row>
    <row r="103" spans="5:5">
      <c r="E103" s="4"/>
    </row>
    <row r="104" spans="5:5">
      <c r="E104" s="4"/>
    </row>
    <row r="105" spans="5:5">
      <c r="E105" s="4"/>
    </row>
    <row r="106" spans="5:5">
      <c r="E106" s="4"/>
    </row>
    <row r="107" spans="5:5">
      <c r="E107" s="4"/>
    </row>
    <row r="108" spans="5:5">
      <c r="E108" s="4"/>
    </row>
    <row r="109" spans="5:5">
      <c r="E109" s="4"/>
    </row>
    <row r="110" spans="5:5">
      <c r="E110" s="4"/>
    </row>
    <row r="111" spans="5:5">
      <c r="E111" s="4"/>
    </row>
    <row r="112" spans="5:5">
      <c r="E112" s="4"/>
    </row>
    <row r="113" spans="5:5">
      <c r="E113" s="4"/>
    </row>
    <row r="114" spans="5:5">
      <c r="E114" s="4"/>
    </row>
    <row r="115" spans="5:5">
      <c r="E115" s="4"/>
    </row>
    <row r="116" spans="5:5">
      <c r="E116" s="4"/>
    </row>
    <row r="117" spans="5:5">
      <c r="E117" s="4"/>
    </row>
    <row r="118" spans="5:5">
      <c r="E118" s="4"/>
    </row>
    <row r="119" spans="5:5">
      <c r="E119" s="4"/>
    </row>
    <row r="120" spans="5:5">
      <c r="E120" s="4"/>
    </row>
    <row r="121" spans="5:5">
      <c r="E121" s="4"/>
    </row>
    <row r="122" spans="5:5">
      <c r="E122" s="4"/>
    </row>
    <row r="123" spans="5:5">
      <c r="E123" s="4"/>
    </row>
    <row r="124" spans="5:5">
      <c r="E124" s="4"/>
    </row>
    <row r="125" spans="5:5">
      <c r="E125" s="4"/>
    </row>
    <row r="126" spans="5:5">
      <c r="E126" s="4"/>
    </row>
    <row r="127" spans="5:5">
      <c r="E127" s="4"/>
    </row>
    <row r="128" spans="5:5">
      <c r="E128" s="4"/>
    </row>
    <row r="129" spans="5:5">
      <c r="E129" s="4"/>
    </row>
    <row r="130" spans="5:5">
      <c r="E130" s="4"/>
    </row>
    <row r="131" spans="5:5">
      <c r="E131" s="4"/>
    </row>
    <row r="132" spans="5:5">
      <c r="E132" s="4"/>
    </row>
    <row r="133" spans="5:5">
      <c r="E133" s="4"/>
    </row>
    <row r="134" spans="5:5">
      <c r="E134" s="4"/>
    </row>
    <row r="135" spans="5:5">
      <c r="E135" s="4"/>
    </row>
    <row r="136" spans="5:5">
      <c r="E136" s="4"/>
    </row>
    <row r="137" spans="5:5">
      <c r="E137" s="4"/>
    </row>
    <row r="138" spans="5:5">
      <c r="E138" s="4"/>
    </row>
    <row r="139" spans="5:5">
      <c r="E139" s="4"/>
    </row>
    <row r="140" spans="5:5">
      <c r="E140" s="4"/>
    </row>
    <row r="141" spans="5:5">
      <c r="E141" s="4"/>
    </row>
    <row r="142" spans="5:5">
      <c r="E142" s="4"/>
    </row>
    <row r="143" spans="5:5">
      <c r="E143" s="4"/>
    </row>
    <row r="144" spans="5:5">
      <c r="E144" s="4"/>
    </row>
    <row r="145" spans="5:5">
      <c r="E145" s="4"/>
    </row>
    <row r="146" spans="5:5">
      <c r="E146" s="4"/>
    </row>
    <row r="147" spans="5:5">
      <c r="E147" s="4"/>
    </row>
    <row r="148" spans="5:5">
      <c r="E148" s="4"/>
    </row>
    <row r="149" spans="5:5">
      <c r="E149" s="4"/>
    </row>
    <row r="150" spans="5:5">
      <c r="E150" s="4"/>
    </row>
    <row r="151" spans="5:5">
      <c r="E151" s="4"/>
    </row>
    <row r="152" spans="5:5">
      <c r="E152" s="4"/>
    </row>
    <row r="153" spans="5:5">
      <c r="E153" s="4"/>
    </row>
    <row r="154" spans="5:5">
      <c r="E154" s="4"/>
    </row>
    <row r="155" spans="5:5">
      <c r="E155" s="4"/>
    </row>
    <row r="156" spans="5:5">
      <c r="E156" s="4"/>
    </row>
    <row r="157" spans="5:5">
      <c r="E157" s="4"/>
    </row>
    <row r="158" spans="5:5">
      <c r="E158" s="4"/>
    </row>
    <row r="159" spans="5:5">
      <c r="E159" s="4"/>
    </row>
    <row r="160" spans="5:5">
      <c r="E160" s="4"/>
    </row>
    <row r="161" spans="5:5">
      <c r="E161" s="4"/>
    </row>
    <row r="162" spans="5:5">
      <c r="E162" s="4"/>
    </row>
    <row r="163" spans="5:5">
      <c r="E163" s="4"/>
    </row>
    <row r="164" spans="5:5">
      <c r="E164" s="4"/>
    </row>
    <row r="165" spans="5:5">
      <c r="E165" s="4"/>
    </row>
    <row r="166" spans="5:5">
      <c r="E166" s="4"/>
    </row>
    <row r="167" spans="5:5">
      <c r="E167" s="4"/>
    </row>
    <row r="168" spans="5:5">
      <c r="E168" s="4"/>
    </row>
    <row r="169" spans="5:5">
      <c r="E169" s="4"/>
    </row>
    <row r="170" spans="5:5">
      <c r="E170" s="4"/>
    </row>
    <row r="171" spans="5:5">
      <c r="E171" s="4"/>
    </row>
    <row r="172" spans="5:5">
      <c r="E172" s="4"/>
    </row>
    <row r="173" spans="5:5">
      <c r="E173" s="4"/>
    </row>
    <row r="174" spans="5:5">
      <c r="E174" s="4"/>
    </row>
    <row r="175" spans="5:5">
      <c r="E175" s="4"/>
    </row>
    <row r="176" spans="5:5">
      <c r="E176" s="4"/>
    </row>
    <row r="177" spans="5:5">
      <c r="E177" s="4"/>
    </row>
    <row r="178" spans="5:5">
      <c r="E178" s="4"/>
    </row>
    <row r="179" spans="5:5">
      <c r="E179" s="4"/>
    </row>
    <row r="180" spans="5:5">
      <c r="E180" s="4"/>
    </row>
    <row r="181" spans="5:5">
      <c r="E181" s="4"/>
    </row>
    <row r="182" spans="5:5">
      <c r="E182" s="4"/>
    </row>
    <row r="183" spans="5:5">
      <c r="E183" s="4"/>
    </row>
    <row r="184" spans="5:5">
      <c r="E184" s="4"/>
    </row>
    <row r="185" spans="5:5">
      <c r="E185" s="4"/>
    </row>
    <row r="186" spans="5:5">
      <c r="E186" s="4"/>
    </row>
    <row r="187" spans="5:5">
      <c r="E187" s="4"/>
    </row>
    <row r="188" spans="5:5">
      <c r="E188" s="4"/>
    </row>
    <row r="189" spans="5:5">
      <c r="E189" s="4"/>
    </row>
    <row r="190" spans="5:5">
      <c r="E190" s="4"/>
    </row>
    <row r="191" spans="5:5">
      <c r="E191" s="4"/>
    </row>
    <row r="192" spans="5:5">
      <c r="E192" s="4"/>
    </row>
    <row r="193" spans="5:5">
      <c r="E193" s="4"/>
    </row>
    <row r="194" spans="5:5">
      <c r="E194" s="4"/>
    </row>
    <row r="195" spans="5:5">
      <c r="E195" s="4"/>
    </row>
    <row r="196" spans="5:5">
      <c r="E196" s="4"/>
    </row>
    <row r="197" spans="5:5">
      <c r="E197" s="4"/>
    </row>
    <row r="198" spans="5:5">
      <c r="E198" s="4"/>
    </row>
    <row r="199" spans="5:5">
      <c r="E199" s="4"/>
    </row>
    <row r="200" spans="5:5">
      <c r="E200" s="4"/>
    </row>
    <row r="201" spans="5:5">
      <c r="E201" s="4"/>
    </row>
    <row r="202" spans="5:5">
      <c r="E202" s="4"/>
    </row>
    <row r="203" spans="5:5">
      <c r="E203" s="4"/>
    </row>
    <row r="204" spans="5:5">
      <c r="E204" s="4"/>
    </row>
    <row r="205" spans="5:5">
      <c r="E205" s="4"/>
    </row>
    <row r="206" spans="5:5">
      <c r="E206" s="4"/>
    </row>
    <row r="207" spans="5:5">
      <c r="E207" s="4"/>
    </row>
    <row r="208" spans="5:5">
      <c r="E208" s="4"/>
    </row>
    <row r="209" spans="5:5">
      <c r="E209" s="4"/>
    </row>
    <row r="210" spans="5:5">
      <c r="E210" s="4"/>
    </row>
    <row r="211" spans="5:5">
      <c r="E211" s="4"/>
    </row>
    <row r="212" spans="5:5">
      <c r="E212" s="4"/>
    </row>
    <row r="213" spans="5:5">
      <c r="E213" s="4"/>
    </row>
    <row r="214" spans="5:5">
      <c r="E214" s="4"/>
    </row>
    <row r="215" spans="5:5">
      <c r="E215" s="4"/>
    </row>
    <row r="216" spans="5:5">
      <c r="E216" s="4"/>
    </row>
    <row r="217" spans="5:5">
      <c r="E217" s="4"/>
    </row>
    <row r="218" spans="5:5">
      <c r="E218" s="4"/>
    </row>
    <row r="219" spans="5:5">
      <c r="E219" s="4"/>
    </row>
    <row r="220" spans="5:5">
      <c r="E220" s="4"/>
    </row>
    <row r="221" spans="5:5">
      <c r="E221" s="4"/>
    </row>
    <row r="222" spans="5:5">
      <c r="E222" s="4"/>
    </row>
    <row r="223" spans="5:5">
      <c r="E223" s="4"/>
    </row>
    <row r="224" spans="5:5">
      <c r="E224" s="4"/>
    </row>
    <row r="225" spans="5:5">
      <c r="E225" s="4"/>
    </row>
    <row r="226" spans="5:5">
      <c r="E226" s="4"/>
    </row>
    <row r="227" spans="5:5">
      <c r="E227" s="4"/>
    </row>
    <row r="228" spans="5:5">
      <c r="E228" s="4"/>
    </row>
    <row r="229" spans="5:5">
      <c r="E229" s="4"/>
    </row>
    <row r="230" spans="5:5">
      <c r="E230" s="4"/>
    </row>
    <row r="231" spans="5:5">
      <c r="E231" s="4"/>
    </row>
    <row r="232" spans="5:5">
      <c r="E232" s="4"/>
    </row>
    <row r="233" spans="5:5">
      <c r="E233" s="4"/>
    </row>
    <row r="234" spans="5:5">
      <c r="E234" s="4"/>
    </row>
    <row r="235" spans="5:5">
      <c r="E235" s="4"/>
    </row>
    <row r="236" spans="5:5">
      <c r="E236" s="4"/>
    </row>
  </sheetData>
  <phoneticPr fontId="0" type="noConversion"/>
  <pageMargins left="0.74803149606299213" right="0.15748031496062992" top="1.1023622047244095" bottom="0.98425196850393704" header="0.51181102362204722" footer="0.51181102362204722"/>
  <pageSetup paperSize="9" orientation="portrait" r:id="rId1"/>
  <headerFooter alignWithMargins="0">
    <oddHeader xml:space="preserve">&amp;L&amp;"-,Fet"SVENSKA KENNELKLUBBEN
    REGISTRERING 2009&amp;C&amp;"-,Fet"&amp;12&amp;A *&amp;R&amp;"-,Fet"SKK &amp;D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13"/>
  <sheetViews>
    <sheetView workbookViewId="0">
      <selection activeCell="B1" sqref="B1:F13"/>
    </sheetView>
  </sheetViews>
  <sheetFormatPr defaultRowHeight="12"/>
  <sheetData>
    <row r="1" spans="1:12" s="86" customFormat="1" ht="15">
      <c r="A1" s="114">
        <v>210</v>
      </c>
      <c r="B1" s="80" t="s">
        <v>341</v>
      </c>
      <c r="C1" s="93">
        <v>663</v>
      </c>
      <c r="D1" s="93">
        <v>650</v>
      </c>
      <c r="E1" s="94">
        <f>C1-D1</f>
        <v>13</v>
      </c>
      <c r="F1" s="95">
        <f>E1/D1</f>
        <v>0.02</v>
      </c>
      <c r="G1" s="116"/>
      <c r="H1"/>
      <c r="I1"/>
      <c r="J1"/>
      <c r="K1"/>
      <c r="L1"/>
    </row>
    <row r="2" spans="1:12" s="86" customFormat="1" ht="15">
      <c r="A2" s="114">
        <v>621</v>
      </c>
      <c r="B2" s="80" t="s">
        <v>25</v>
      </c>
      <c r="C2" s="93">
        <v>739</v>
      </c>
      <c r="D2" s="93">
        <v>611</v>
      </c>
      <c r="E2" s="94">
        <v>128</v>
      </c>
      <c r="F2" s="95">
        <v>0.20949263502454993</v>
      </c>
      <c r="G2" s="116"/>
      <c r="H2"/>
      <c r="I2"/>
      <c r="J2"/>
      <c r="K2"/>
      <c r="L2"/>
    </row>
    <row r="3" spans="1:12" s="86" customFormat="1" ht="15">
      <c r="A3" s="114">
        <v>630</v>
      </c>
      <c r="B3" s="80" t="s">
        <v>360</v>
      </c>
      <c r="C3" s="93">
        <v>50</v>
      </c>
      <c r="D3" s="93">
        <v>0</v>
      </c>
      <c r="E3" s="94">
        <v>50</v>
      </c>
      <c r="G3" s="116"/>
      <c r="H3"/>
      <c r="I3"/>
      <c r="J3"/>
      <c r="K3"/>
      <c r="L3"/>
    </row>
    <row r="4" spans="1:12" s="86" customFormat="1" ht="15">
      <c r="A4" s="114">
        <v>642</v>
      </c>
      <c r="B4" s="80" t="s">
        <v>33</v>
      </c>
      <c r="C4" s="93">
        <v>399</v>
      </c>
      <c r="D4" s="93">
        <v>380</v>
      </c>
      <c r="E4" s="94">
        <v>19</v>
      </c>
      <c r="F4" s="95">
        <v>0.05</v>
      </c>
      <c r="G4" s="116"/>
      <c r="H4"/>
      <c r="I4"/>
      <c r="J4"/>
      <c r="K4"/>
      <c r="L4"/>
    </row>
    <row r="5" spans="1:12" s="86" customFormat="1" ht="15">
      <c r="A5" s="114">
        <v>599</v>
      </c>
      <c r="B5" s="80" t="s">
        <v>246</v>
      </c>
      <c r="C5" s="93">
        <v>45</v>
      </c>
      <c r="D5" s="93">
        <v>66</v>
      </c>
      <c r="E5" s="94">
        <v>-21</v>
      </c>
      <c r="F5" s="95">
        <v>-0.31818181818181818</v>
      </c>
      <c r="G5" s="116"/>
      <c r="H5"/>
      <c r="I5"/>
      <c r="J5"/>
      <c r="K5"/>
      <c r="L5"/>
    </row>
    <row r="6" spans="1:12" s="86" customFormat="1" ht="15">
      <c r="A6" s="114">
        <v>514</v>
      </c>
      <c r="B6" s="80" t="s">
        <v>23</v>
      </c>
      <c r="C6" s="93">
        <v>1559</v>
      </c>
      <c r="D6" s="93">
        <v>1635</v>
      </c>
      <c r="E6" s="94">
        <v>-76</v>
      </c>
      <c r="F6" s="95">
        <v>-4.6483180428134555E-2</v>
      </c>
      <c r="G6" s="116"/>
      <c r="H6"/>
      <c r="I6"/>
      <c r="J6"/>
      <c r="K6"/>
      <c r="L6"/>
    </row>
    <row r="7" spans="1:12" s="86" customFormat="1" ht="15">
      <c r="A7" s="114">
        <v>519</v>
      </c>
      <c r="B7" s="80" t="s">
        <v>46</v>
      </c>
      <c r="C7" s="93">
        <v>152</v>
      </c>
      <c r="D7" s="93">
        <v>147</v>
      </c>
      <c r="E7" s="94">
        <v>5</v>
      </c>
      <c r="F7" s="95">
        <v>3.4013605442176874E-2</v>
      </c>
      <c r="G7" s="116"/>
      <c r="H7"/>
      <c r="I7"/>
      <c r="J7"/>
      <c r="K7"/>
      <c r="L7"/>
    </row>
    <row r="8" spans="1:12" s="86" customFormat="1" ht="15">
      <c r="A8" s="114">
        <v>663</v>
      </c>
      <c r="B8" s="80" t="s">
        <v>62</v>
      </c>
      <c r="C8" s="93">
        <v>206</v>
      </c>
      <c r="D8" s="93">
        <v>131</v>
      </c>
      <c r="E8" s="94">
        <v>75</v>
      </c>
      <c r="F8" s="95">
        <v>0.5725190839694656</v>
      </c>
      <c r="G8" s="116"/>
      <c r="H8"/>
      <c r="I8"/>
      <c r="J8"/>
      <c r="K8"/>
      <c r="L8"/>
    </row>
    <row r="9" spans="1:12" s="86" customFormat="1" ht="15">
      <c r="A9" s="114">
        <v>675</v>
      </c>
      <c r="B9" s="80" t="s">
        <v>234</v>
      </c>
      <c r="C9" s="93">
        <v>60</v>
      </c>
      <c r="D9" s="93">
        <v>144</v>
      </c>
      <c r="E9" s="94">
        <v>-84</v>
      </c>
      <c r="F9" s="95">
        <v>-0.58333333333333337</v>
      </c>
      <c r="G9" s="116"/>
      <c r="H9"/>
      <c r="I9"/>
      <c r="J9"/>
      <c r="K9"/>
      <c r="L9"/>
    </row>
    <row r="10" spans="1:12" s="86" customFormat="1" ht="15">
      <c r="A10" s="114">
        <v>529</v>
      </c>
      <c r="B10" s="80" t="s">
        <v>90</v>
      </c>
      <c r="C10" s="93">
        <v>91</v>
      </c>
      <c r="D10" s="93">
        <v>85</v>
      </c>
      <c r="E10" s="94">
        <v>6</v>
      </c>
      <c r="F10" s="95">
        <v>7.0588235294117646E-2</v>
      </c>
      <c r="G10" s="116"/>
      <c r="H10"/>
      <c r="I10"/>
      <c r="J10"/>
      <c r="K10"/>
      <c r="L10"/>
    </row>
    <row r="11" spans="1:12" s="86" customFormat="1" ht="15">
      <c r="A11" s="114">
        <v>530</v>
      </c>
      <c r="B11" s="80" t="s">
        <v>220</v>
      </c>
      <c r="C11" s="93">
        <v>91</v>
      </c>
      <c r="D11" s="93">
        <v>61</v>
      </c>
      <c r="E11" s="94">
        <v>30</v>
      </c>
      <c r="F11" s="95">
        <v>0.49180327868852458</v>
      </c>
      <c r="G11" s="116"/>
      <c r="H11"/>
      <c r="I11"/>
      <c r="J11"/>
      <c r="K11"/>
      <c r="L11"/>
    </row>
    <row r="12" spans="1:12" s="86" customFormat="1" ht="15">
      <c r="A12" s="114">
        <v>538</v>
      </c>
      <c r="B12" s="80" t="s">
        <v>55</v>
      </c>
      <c r="C12" s="93">
        <v>196</v>
      </c>
      <c r="D12" s="93">
        <v>229</v>
      </c>
      <c r="E12" s="94">
        <v>-33</v>
      </c>
      <c r="F12" s="95">
        <v>-0.14410480349344978</v>
      </c>
      <c r="G12" s="116"/>
      <c r="H12"/>
      <c r="I12"/>
      <c r="J12"/>
      <c r="K12"/>
      <c r="L12"/>
    </row>
    <row r="13" spans="1:12">
      <c r="C13" s="52">
        <f>SUM(C1:C12)</f>
        <v>4251</v>
      </c>
      <c r="D13" s="52">
        <f>SUM(D1:D12)</f>
        <v>4139</v>
      </c>
    </row>
  </sheetData>
  <phoneticPr fontId="1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REG 2009</vt:lpstr>
      <vt:lpstr>Alla raser 2009</vt:lpstr>
      <vt:lpstr>TOP 20   2009</vt:lpstr>
      <vt:lpstr>PER  RASGRUPP 2009</vt:lpstr>
      <vt:lpstr>Största ÖKNING 2008  (%) </vt:lpstr>
      <vt:lpstr>Största MINSKNING  2009  (%)</vt:lpstr>
      <vt:lpstr>Sv raser</vt:lpstr>
      <vt:lpstr>'Alla raser 2009'!Print_Titles</vt:lpstr>
      <vt:lpstr>'Största MINSKNING  2009  (%)'!Print_Titles</vt:lpstr>
      <vt:lpstr>'Största ÖKNING 2008  (%) '!Print_Titles</vt:lpstr>
      <vt:lpstr>'TOP 20   2009'!Print_Titles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Registrering 5 år bakåt</dc:title>
  <dc:subject>Statistik</dc:subject>
  <dc:creator>Svenska Kennelklubben</dc:creator>
  <cp:lastModifiedBy>maen</cp:lastModifiedBy>
  <cp:lastPrinted>2010-01-11T13:25:32Z</cp:lastPrinted>
  <dcterms:created xsi:type="dcterms:W3CDTF">1999-03-03T13:43:07Z</dcterms:created>
  <dcterms:modified xsi:type="dcterms:W3CDTF">2010-01-11T16:45:08Z</dcterms:modified>
</cp:coreProperties>
</file>