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swedwatch1.sharepoint.com/sites/Swedwatchteam/Shared Documents/General/Communications/Media/Pressreleases/"/>
    </mc:Choice>
  </mc:AlternateContent>
  <xr:revisionPtr revIDLastSave="0" documentId="8_{8E1118E4-C117-4245-BFA4-D614C2C9EB84}" xr6:coauthVersionLast="47" xr6:coauthVersionMax="47" xr10:uidLastSave="{00000000-0000-0000-0000-000000000000}"/>
  <bookViews>
    <workbookView xWindow="-110" yWindow="-110" windowWidth="19420" windowHeight="11500" xr2:uid="{508B5D76-D8F0-425F-A370-234582BC46AD}"/>
  </bookViews>
  <sheets>
    <sheet name="Survey data part 1" sheetId="1" r:id="rId1"/>
    <sheet name="Average Cut-%Core" sheetId="2" r:id="rId2"/>
    <sheet name="Type of Work Impacted" sheetId="5" r:id="rId3"/>
    <sheet name="Impact on Partner" sheetId="4" r:id="rId4"/>
    <sheet name="Impact on Org" sheetId="3" r:id="rId5"/>
    <sheet name="Length of funding" sheetId="6" r:id="rId6"/>
    <sheet name="Source of Funding Loss"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6" l="1"/>
  <c r="C15" i="6"/>
  <c r="D15" i="6"/>
  <c r="B12" i="6"/>
  <c r="A12" i="6"/>
  <c r="H8" i="6"/>
  <c r="G8" i="6"/>
  <c r="F8" i="6"/>
  <c r="E8" i="6"/>
  <c r="D8" i="6"/>
  <c r="C8" i="6"/>
  <c r="B8" i="6"/>
  <c r="A8" i="6"/>
</calcChain>
</file>

<file path=xl/sharedStrings.xml><?xml version="1.0" encoding="utf-8"?>
<sst xmlns="http://schemas.openxmlformats.org/spreadsheetml/2006/main" count="966" uniqueCount="335">
  <si>
    <t xml:space="preserve">In which country(ies) is your organisation headquartered? This question is asking for the primary headquarters for the organisation, not all countries where the organisation is registered. </t>
  </si>
  <si>
    <t>For Testing</t>
  </si>
  <si>
    <t>Global North</t>
  </si>
  <si>
    <t>Global South</t>
  </si>
  <si>
    <t>How would you classify your organisation type?</t>
  </si>
  <si>
    <t>If you answered other above, please specify here.</t>
  </si>
  <si>
    <t xml:space="preserve">How would you classify your work within the business and human rights field according to the following categories? Select all that apply. </t>
  </si>
  <si>
    <t>Labor Rights</t>
  </si>
  <si>
    <t>Corporate Accountability</t>
  </si>
  <si>
    <t>Responsible business conduct</t>
  </si>
  <si>
    <t>Investor engagement/ESG</t>
  </si>
  <si>
    <t>Natural resource rights and land rights</t>
  </si>
  <si>
    <t>HRDs and Civic Freedoms</t>
  </si>
  <si>
    <t>Digital Rights</t>
  </si>
  <si>
    <t>Indigenous Peoples Rights</t>
  </si>
  <si>
    <t>Other</t>
  </si>
  <si>
    <t>If you answered other above please specify here.</t>
  </si>
  <si>
    <t xml:space="preserve">What is your organisation's total annual budget size? </t>
  </si>
  <si>
    <t>What is your organisation's total annual budget size? /0-10,000 (euros â‚¬)</t>
  </si>
  <si>
    <t>What is your organisation's total annual budget size? /10,000-75,000 (euros â‚¬)</t>
  </si>
  <si>
    <t>What is your organisation's total annual budget size? /75,000-200,000 (euros â‚¬)</t>
  </si>
  <si>
    <t>What is your organisation's total annual budget size? /200,000-500,000 (euros â‚¬)</t>
  </si>
  <si>
    <t>What is your organisation's total annual budget size? /500,000-2,000,000 (euros â‚¬)</t>
  </si>
  <si>
    <t>What is your organisation's total annual budget size? /2,000,000-6,000,000 (euros â‚¬)</t>
  </si>
  <si>
    <t>What is your organisation's total annual budget size? /6,000,000 or more (euros â‚¬)</t>
  </si>
  <si>
    <t>Comparing your budget from 2024 to 2026, what percentage of your organisation's annual funding has been affected by these cuts? (estimate)</t>
  </si>
  <si>
    <t>Estimate the percentage of total funding cuts in this period which were loss of core funding.</t>
  </si>
  <si>
    <t>Estimate the number of full time employment posts that have been let go as a result of funding cuts between 2024 and 2026. Include reduced hours as a percentage of a full time post. For example, if a staff member had to be reduced from working 100% to wor</t>
  </si>
  <si>
    <t>Estimate the number of full time employment posts that you expect to let go due to anticipated funding cuts from 2027 onwards.</t>
  </si>
  <si>
    <t>Has your average grant length decreased over the period from 2024-2026?</t>
  </si>
  <si>
    <t>Column1</t>
  </si>
  <si>
    <t>From which funder/donor type did you lose funding from? Select all that apply.</t>
  </si>
  <si>
    <t>Government</t>
  </si>
  <si>
    <t>Foundation</t>
  </si>
  <si>
    <t>Fund</t>
  </si>
  <si>
    <t>INGO</t>
  </si>
  <si>
    <t>Multilateral</t>
  </si>
  <si>
    <t>HNWI</t>
  </si>
  <si>
    <t>Earned income</t>
  </si>
  <si>
    <t>Other2</t>
  </si>
  <si>
    <t>If you listed other above please specify here.</t>
  </si>
  <si>
    <t>Â 1= Our organisation is secure, 2=Our organisation will continue but with fewer activities and staff capacity, 3= Our organisation will continue but with significantly reduced activities and staff capacity,4=Our organisation will shut down if nothing cha</t>
  </si>
  <si>
    <t>Column2</t>
  </si>
  <si>
    <t xml:space="preserve">How does this funding cut impact on your partners/ member/ affiliates survival? This means any organisation you provide funding for or otherwise collaborate with. Focus on most impacted partners and select all that apply. </t>
  </si>
  <si>
    <t>It threatens their financial survival</t>
  </si>
  <si>
    <t>It threatens their sustainability</t>
  </si>
  <si>
    <t>It threatens their safety</t>
  </si>
  <si>
    <t>Unsure</t>
  </si>
  <si>
    <t xml:space="preserve">What type of work does your funding cut impact? Select all that apply. </t>
  </si>
  <si>
    <t>Advocacy</t>
  </si>
  <si>
    <t>Research and documentation</t>
  </si>
  <si>
    <t>Protection support</t>
  </si>
  <si>
    <t>Legal Strategies</t>
  </si>
  <si>
    <t>Community or Worker organising</t>
  </si>
  <si>
    <t>Company engagement</t>
  </si>
  <si>
    <t>Communications</t>
  </si>
  <si>
    <t>Independent Media/media engagement</t>
  </si>
  <si>
    <t>Training/capacity building</t>
  </si>
  <si>
    <t>Other3</t>
  </si>
  <si>
    <t>We have been impacted by none of these</t>
  </si>
  <si>
    <t>Argentina</t>
  </si>
  <si>
    <t>Community-based Organisation</t>
  </si>
  <si>
    <t>Corporate accountability Natural resources rights (including land rights) Human rights defenders and civic freedoms Indigenous People's rights</t>
  </si>
  <si>
    <t>10,000-75,000 (euros â‚¬)</t>
  </si>
  <si>
    <t>Yes</t>
  </si>
  <si>
    <t>Foundation INGO</t>
  </si>
  <si>
    <t>It threatens their financial survival It threatens the sustainability of their work It threatens their safety</t>
  </si>
  <si>
    <t>Advocacy Research and documentation Legal strategies Communications Training/Capacity building</t>
  </si>
  <si>
    <t>If you listed other above please specify here.2</t>
  </si>
  <si>
    <t>National Non-Governmental Organisation</t>
  </si>
  <si>
    <t>Natural resources rights (including land rights) Indigenous People's rights</t>
  </si>
  <si>
    <t>2,000,000-6,000,000 (euros â‚¬)</t>
  </si>
  <si>
    <t>Research and documentation Communications Training/Capacity building</t>
  </si>
  <si>
    <t>Austria</t>
  </si>
  <si>
    <t>Multilateral Organisation</t>
  </si>
  <si>
    <t>Labor rights Corporate accountability Responsible business conduct Indigenous People's rights</t>
  </si>
  <si>
    <t>6,000,000 or more (euros â‚¬)</t>
  </si>
  <si>
    <t>Community or worker organising Training/Capacity building</t>
  </si>
  <si>
    <t>We did not receive funding cuts</t>
  </si>
  <si>
    <t>Bangladesh</t>
  </si>
  <si>
    <t>Labor rights Human rights defenders and civic freedoms Indigenous People's rights Other</t>
  </si>
  <si>
    <t>Womenâ€™s Land Rights</t>
  </si>
  <si>
    <t>200,000-500,000 (euros â‚¬)</t>
  </si>
  <si>
    <t>Fund INGO</t>
  </si>
  <si>
    <t>It threatens their financial survival It threatens the sustainability of their work</t>
  </si>
  <si>
    <t>Advocacy Research and documentation Community or worker organising Training/Capacity building</t>
  </si>
  <si>
    <t>Labor rights Corporate accountability Human rights defenders and civic freedoms Other</t>
  </si>
  <si>
    <t>We are working to implementation ILO conventions and women's rights.</t>
  </si>
  <si>
    <t>75,000-200,000 (euros â‚¬)</t>
  </si>
  <si>
    <t>INGO Other</t>
  </si>
  <si>
    <t>USAID</t>
  </si>
  <si>
    <t>It threatens the sustainability of their work It threatens their safety Unsure</t>
  </si>
  <si>
    <t>Advocacy Research and documentation Legal strategies Training/Capacity building Other</t>
  </si>
  <si>
    <t>Belgium</t>
  </si>
  <si>
    <t>International Non-Governmental Organisation</t>
  </si>
  <si>
    <t>Responsible business conduct Other</t>
  </si>
  <si>
    <t>trade and social justice</t>
  </si>
  <si>
    <t>500,000-2,000,000 (euros â‚¬)</t>
  </si>
  <si>
    <t>Brazil</t>
  </si>
  <si>
    <t>Corporate accountability Responsible business conduct Natural resources rights (including land rights) Human rights defenders and civic freedoms Indigenous People's rights</t>
  </si>
  <si>
    <t>It threatens the sustainability of their work</t>
  </si>
  <si>
    <t>Advocacy Research and documentation Protection support Legal strategies Community or worker organising Company engagement Communications</t>
  </si>
  <si>
    <t>Cambodia</t>
  </si>
  <si>
    <t>Natural resources rights (including land rights) Human rights defenders and civic freedoms Digital rights Indigenous People's rights</t>
  </si>
  <si>
    <t>Foundation Fund INGO Multilateral (e.g. UN)</t>
  </si>
  <si>
    <t>Advocacy Research and documentation Protection support Legal strategies Communications Independent media/media engagement Training/Capacity building</t>
  </si>
  <si>
    <t>Cameroon</t>
  </si>
  <si>
    <t>Natural resources rights (including land rights)</t>
  </si>
  <si>
    <t>Foundation INGO Earned income</t>
  </si>
  <si>
    <t>Labor rights Corporate accountability Human rights defenders and civic freedoms Digital rights</t>
  </si>
  <si>
    <t>No</t>
  </si>
  <si>
    <t>Institution internationales (UE)</t>
  </si>
  <si>
    <t>Advocacy Research and documentation Protection support Training/Capacity building</t>
  </si>
  <si>
    <t>Canada</t>
  </si>
  <si>
    <t>Labor rights Corporate accountability</t>
  </si>
  <si>
    <t>Advocacy Research and documentation Legal strategies Company engagement Communications Independent media/media engagement</t>
  </si>
  <si>
    <t>Advocacy Research and documentation Legal strategies Training/Capacity building</t>
  </si>
  <si>
    <t>Grant making to CSOs working on Corp Acc</t>
  </si>
  <si>
    <t>Network or Coalition</t>
  </si>
  <si>
    <t>Advocacy Research and documentation Company engagement Communications Independent media/media engagement</t>
  </si>
  <si>
    <t>Chile</t>
  </si>
  <si>
    <t>Natural resources rights (including land rights) Human rights defenders and civic freedoms Indigenous People's rights</t>
  </si>
  <si>
    <t>Foundation Fund</t>
  </si>
  <si>
    <t>Legal strategies Communications Independent media/media engagement Training/Capacity building</t>
  </si>
  <si>
    <t>Natural resources rights (including land rights) Human rights defenders and civic freedoms Other</t>
  </si>
  <si>
    <t>Environmental rights</t>
  </si>
  <si>
    <t>Advocacy Research and documentation Community or worker organising Communications Independent media/media engagement Training/Capacity building</t>
  </si>
  <si>
    <t>Czechia</t>
  </si>
  <si>
    <t>Corporate accountability Responsible business conduct Investor engagement/ESG</t>
  </si>
  <si>
    <t>Decentralised Global South</t>
  </si>
  <si>
    <t>Corporate accountability Investor engagement/ESG Natural resources rights (including land rights) Human rights defenders and civic freedoms Indigenous People's rights Other</t>
  </si>
  <si>
    <t>Development &amp; development finance</t>
  </si>
  <si>
    <t>Advocacy Research and documentation Protection support Community or worker organising</t>
  </si>
  <si>
    <t>Go</t>
  </si>
  <si>
    <t>Government Body</t>
  </si>
  <si>
    <t>National Human Rights Institution</t>
  </si>
  <si>
    <t>It threatens the sustainability of their work Unsure</t>
  </si>
  <si>
    <t>Advocacy Research and documentation Communications Training/Capacity building</t>
  </si>
  <si>
    <t>DRC</t>
  </si>
  <si>
    <t>Organisation des peuples autochtones</t>
  </si>
  <si>
    <t>Indigenous People's rights</t>
  </si>
  <si>
    <t>Foundation Fund INGO</t>
  </si>
  <si>
    <t>Advocacy Protection support Legal strategies</t>
  </si>
  <si>
    <t>Labor rights Corporate accountability Natural resources rights (including land rights) Human rights defenders and civic freedoms Indigenous People's rights</t>
  </si>
  <si>
    <t>INGO Earned income Other</t>
  </si>
  <si>
    <t>ActivitÃ©s gÃ©nÃ©ratrices des revenues et contributions des membres</t>
  </si>
  <si>
    <t>Labor rights Corporate accountability Responsible business conduct Investor engagement/ESG Natural resources rights (including land rights) Digital rights Indigenous People's rights</t>
  </si>
  <si>
    <t>Advocacy Research and documentation Protection support Company engagement</t>
  </si>
  <si>
    <t>Labor rights Human rights defenders and civic freedoms</t>
  </si>
  <si>
    <t>Advocacy Research and documentation Protection support Community or worker organising Communications Training/Capacity building</t>
  </si>
  <si>
    <t>Corporate accountability Responsible business conduct Investor engagement/ESG Natural resources rights (including land rights) Human rights defenders and civic freedoms Indigenous People's rights Other</t>
  </si>
  <si>
    <t>Justice climatique</t>
  </si>
  <si>
    <t>Advocacy Research and documentation Community or worker organising Company engagement Training/Capacity building</t>
  </si>
  <si>
    <t>Labor rights Corporate accountability Responsible business conduct Natural resources rights (including land rights) Human rights defenders and civic freedoms Indigenous People's rights</t>
  </si>
  <si>
    <t>Advocacy Research and documentation Protection support Company engagement Training/Capacity building</t>
  </si>
  <si>
    <t>Awareness-raising activities for workers, trade union formation, registration and activities, collective bargaining capacity have decreased, and capacity building activities for women workers have been limited.</t>
  </si>
  <si>
    <t>Egypt</t>
  </si>
  <si>
    <t>Corporate accountability Responsible business conduct Natural resources rights (including land rights) Human rights defenders and civic freedoms Indigenous People's rights Other</t>
  </si>
  <si>
    <t>Environmental rights, climate justice, biodiversity protection and safeguarding, environmental litigation, environmental and climate laws</t>
  </si>
  <si>
    <t>Foundation Fund INGO Earned income</t>
  </si>
  <si>
    <t>Advocacy Research and documentation Protection support Legal strategies Community or worker organising Communications Training/Capacity building</t>
  </si>
  <si>
    <t>Finland</t>
  </si>
  <si>
    <t>Labor rights Corporate accountability Responsible business conduct Natural resources rights (including land rights) Indigenous People's rights Other</t>
  </si>
  <si>
    <t>Tax justice, climate</t>
  </si>
  <si>
    <t>Germany</t>
  </si>
  <si>
    <t>Labor rights Corporate accountability Responsible business conduct Natural resources rights (including land rights) Indigenous People's rights</t>
  </si>
  <si>
    <t>Advocacy Research and documentation Protection support Legal strategies Communications Training/Capacity building</t>
  </si>
  <si>
    <t>Labor rights Corporate accountability Natural resources rights (including land rights) Human rights defenders and civic freedoms Digital rights Indigenous People's rights Other</t>
  </si>
  <si>
    <t>Women rights and rights of diversities, Right to Food and related rights, Environmental Rights and Rural Communities Rights, Violence in Food Systems.</t>
  </si>
  <si>
    <t>Government Foundation Other</t>
  </si>
  <si>
    <t>Faith-Based-NGOs that have lost back-donor funds from GOV</t>
  </si>
  <si>
    <t>Advocacy Research and documentation Communications Training/Capacity building Other</t>
  </si>
  <si>
    <t>Ghana</t>
  </si>
  <si>
    <t>Labor rights Corporate accountability Responsible business conduct Natural resources rights (including land rights) Human rights defenders and civic freedoms Other</t>
  </si>
  <si>
    <t>Environmental Rights</t>
  </si>
  <si>
    <t>0-10,000 (euros â‚¬)</t>
  </si>
  <si>
    <t>Foundation Fund INGO High net-worth individuals</t>
  </si>
  <si>
    <t>Advocacy Research and documentation Protection support Legal strategies Community or worker organising Company engagement Training/Capacity building</t>
  </si>
  <si>
    <t>Indonesia</t>
  </si>
  <si>
    <t>Labor rights Responsible business conduct Natural resources rights (including land rights) Human rights defenders and civic freedoms Digital rights Indigenous People's rights</t>
  </si>
  <si>
    <t>0-10,000 (euros â‚¬) 10,000-75,000 (euros â‚¬)</t>
  </si>
  <si>
    <t>Advocacy Legal strategies Community or worker organising Training/Capacity building</t>
  </si>
  <si>
    <t>Responsible business conduct Investor engagement/ESG Natural resources rights (including land rights) Human rights defenders and civic freedoms Indigenous People's rights</t>
  </si>
  <si>
    <t>dukungan jaringan NGO lain</t>
  </si>
  <si>
    <t>Labor rights Natural resources rights (including land rights) Human rights defenders and civic freedoms Indigenous People's rights</t>
  </si>
  <si>
    <t>Training/Capacity building</t>
  </si>
  <si>
    <t>Natural resources rights (including land rights) Human rights defenders and civic freedoms</t>
  </si>
  <si>
    <t>Research and documentation Protection support Community or worker organising Training/Capacity building</t>
  </si>
  <si>
    <t>Ireland</t>
  </si>
  <si>
    <t>Labor rights Corporate accountability Responsible business conduct</t>
  </si>
  <si>
    <t>N/A - see above</t>
  </si>
  <si>
    <t>Italy</t>
  </si>
  <si>
    <t>Multilateral (e.g. UN)</t>
  </si>
  <si>
    <t>Kenya</t>
  </si>
  <si>
    <t>It threatens the sustainability of their work It threatens their safety</t>
  </si>
  <si>
    <t>Corporate accountability Responsible business conduct Natural resources rights (including land rights) Human rights defenders and civic freedoms</t>
  </si>
  <si>
    <t>Regional Organisation</t>
  </si>
  <si>
    <t>Human rights defenders and civic freedoms Digital rights Indigenous People's rights</t>
  </si>
  <si>
    <t>75,000-200,000 (euros â‚¬) 500,000-2,000,000 (euros â‚¬)</t>
  </si>
  <si>
    <t>Government Foundation Fund</t>
  </si>
  <si>
    <t>Advocacy Protection support Legal strategies Training/Capacity building</t>
  </si>
  <si>
    <t>Labor rights Corporate accountability Responsible business conduct Investor engagement/ESG Natural resources rights (including land rights) Human rights defenders and civic freedoms Indigenous People's rights</t>
  </si>
  <si>
    <t>Advocacy Research and documentation Protection support Legal strategies Community or worker organising Company engagement Communications Independent media/media engagement Training/Capacity building</t>
  </si>
  <si>
    <t>Labor rights Corporate accountability Responsible business conduct Investor engagement/ESG Natural resources rights (including land rights) Human rights defenders and civic freedoms</t>
  </si>
  <si>
    <t>Advocacy Research and documentation Protection support Legal strategies Community or worker organising Training/Capacity building</t>
  </si>
  <si>
    <t>Labor rights Corporate accountability Responsible business conduct Investor engagement/ESG Natural resources rights (including land rights) Human rights defenders and civic freedoms Digital rights Indigenous People's rights</t>
  </si>
  <si>
    <t>Government Foundation Fund INGO Multilateral (e.g. UN) High net-worth individuals Earned income</t>
  </si>
  <si>
    <t>We have funding cuts but they are absorbed by increased funding elsewhere.</t>
  </si>
  <si>
    <t>Advocacy Research and documentation Protection support Community or worker organising Company engagement Training/Capacity building</t>
  </si>
  <si>
    <t>Labor rights Responsible business conduct Natural resources rights (including land rights) Human rights defenders and civic freedoms</t>
  </si>
  <si>
    <t>Advocacy Legal strategies</t>
  </si>
  <si>
    <t>Liberia</t>
  </si>
  <si>
    <t>Corporate accountability Natural resources rights (including land rights)</t>
  </si>
  <si>
    <t>Advocacy Training/Capacity building</t>
  </si>
  <si>
    <t>Nnat</t>
  </si>
  <si>
    <t>Labor rights Corporate accountability Responsible business conduct Investor engagement/ESG Human rights defenders and civic freedoms</t>
  </si>
  <si>
    <t>Advocacy Research and documentation Protection support Legal strategies Community or worker organising Communications</t>
  </si>
  <si>
    <t>Mongolia</t>
  </si>
  <si>
    <t>Investor engagement/ESG Natural resources rights (including land rights) Human rights defenders and civic freedoms Indigenous People's rights</t>
  </si>
  <si>
    <t>Research and documentation Independent media/media engagement Training/Capacity building</t>
  </si>
  <si>
    <t>Myanmar</t>
  </si>
  <si>
    <t>Engineering for the tech platform that our organisation hosts/provides</t>
  </si>
  <si>
    <t>Netherlands</t>
  </si>
  <si>
    <t>Corporate accountability</t>
  </si>
  <si>
    <t>Government Other</t>
  </si>
  <si>
    <t>National Endowment for Democracy - fund access controlled by US government</t>
  </si>
  <si>
    <t>Research and documentation Community or worker organising Communications</t>
  </si>
  <si>
    <t>Government INGO</t>
  </si>
  <si>
    <t>Advocacy Research and documentation Legal strategies Community or worker organising Company engagement Communications Independent media/media engagement Training/Capacity building</t>
  </si>
  <si>
    <t>Corporate accountability Responsible business conduct</t>
  </si>
  <si>
    <t>Government Foundation</t>
  </si>
  <si>
    <t>Advocacy Company engagement Training/Capacity building</t>
  </si>
  <si>
    <t>Legal strategies Company engagement Training/Capacity building</t>
  </si>
  <si>
    <t>Research and documentation Training/Capacity building</t>
  </si>
  <si>
    <t>Advocacy Protection support Community or worker organising Communications Training/Capacity building</t>
  </si>
  <si>
    <t>Resources available for responsible business conduct due diligence and ongoing remediation / contract management</t>
  </si>
  <si>
    <t>Nigeria</t>
  </si>
  <si>
    <t>Security and Human Rights of Extractive Host Communities</t>
  </si>
  <si>
    <t>Advocacy Research and documentation Training/Capacity building</t>
  </si>
  <si>
    <t>Advocacy Community or worker organising</t>
  </si>
  <si>
    <t>Corporate accountability Responsible business conduct Natural resources rights (including land rights) Human rights defenders and civic freedoms Digital rights Indigenous People's rights</t>
  </si>
  <si>
    <t>Advocacy Research and documentation Legal strategies Community or worker organising Independent media/media engagement Training/Capacity building</t>
  </si>
  <si>
    <t>Corporate accountability Natural resources rights (including land rights) Human rights defenders and civic freedoms Other</t>
  </si>
  <si>
    <t>Accountability and anti-corruption</t>
  </si>
  <si>
    <t>Norway</t>
  </si>
  <si>
    <t>National govermental purchasing trust</t>
  </si>
  <si>
    <t>Labor rights Corporate accountability Responsible business conduct Investor engagement/ESG Human rights defenders and civic freedoms Indigenous People's rights</t>
  </si>
  <si>
    <t>Pakistan</t>
  </si>
  <si>
    <t>Labor rights Corporate accountability Responsible business conduct Human rights defenders and civic freedoms</t>
  </si>
  <si>
    <t>Advocacy Research and documentation</t>
  </si>
  <si>
    <t>Poland</t>
  </si>
  <si>
    <t>Labor rights Corporate accountability Responsible business conduct Investor engagement/ESG</t>
  </si>
  <si>
    <t>Foundation Earned income</t>
  </si>
  <si>
    <t>Advocacy Research and documentation Communications</t>
  </si>
  <si>
    <t>Serbia</t>
  </si>
  <si>
    <t>Human rights defenders and civic freedoms Other</t>
  </si>
  <si>
    <t>LGBTI human rights which has an intersectional lense, so we work in labor rights for LGBTI people, discrimination, hate speech and GBV in digital spaces, disctimination at the work place, the economical cost of exclusion of the LGBTI people from the businesess...</t>
  </si>
  <si>
    <t>INGO Multilateral (e.g. UN)</t>
  </si>
  <si>
    <t>Advocacy Legal strategies Community or worker organising Communications Training/Capacity building</t>
  </si>
  <si>
    <t>South Africa</t>
  </si>
  <si>
    <t>Government Foundation Fund INGO Multilateral (e.g. UN)</t>
  </si>
  <si>
    <t>Advocacy Community or worker organising Company engagement Training/Capacity building</t>
  </si>
  <si>
    <t>Sweden</t>
  </si>
  <si>
    <t>200,000-500,000 (euros â‚¬) 500,000-2,000,000 (euros â‚¬)</t>
  </si>
  <si>
    <t>Did not lose funding between 2024-2026</t>
  </si>
  <si>
    <t>Switzerland</t>
  </si>
  <si>
    <t>Advocacy Research and documentation Company engagement Communications Training/Capacity building</t>
  </si>
  <si>
    <t>We have seen our budgets grow overall. In broad terms, we lost one core funder and gained one project-specific funder</t>
  </si>
  <si>
    <t>Thailand</t>
  </si>
  <si>
    <t>Community network / PEF is Thai organization but works to support Myanmar people in Thailand  too.</t>
  </si>
  <si>
    <t>Advocacy Communications Independent media/media engagement</t>
  </si>
  <si>
    <t>Advocacy Research and documentation Protection support Legal strategies Community or worker organising</t>
  </si>
  <si>
    <t>Tunisia</t>
  </si>
  <si>
    <t>Responsible business conduct Natural resources rights (including land rights) Human rights defenders and civic freedoms</t>
  </si>
  <si>
    <t>Protection support Legal strategies Company engagement Training/Capacity building</t>
  </si>
  <si>
    <t>Uganda</t>
  </si>
  <si>
    <t>Advocacy Research and documentation Legal strategies Community or worker organising Training/Capacity building</t>
  </si>
  <si>
    <t>Research and documentation Communications Independent media/media engagement Training/Capacity building</t>
  </si>
  <si>
    <t>Advocacy Research and documentation Protection support Community or worker organising Training/Capacity building</t>
  </si>
  <si>
    <t>Government Foundation INGO</t>
  </si>
  <si>
    <t>Research and documentation Community or worker organising Company engagement Communications Independent media/media engagement Training/Capacity building</t>
  </si>
  <si>
    <t>UK</t>
  </si>
  <si>
    <t>Corporate accountability Human rights defenders and civic freedoms Indigenous People's rights</t>
  </si>
  <si>
    <t>Advocacy Communications</t>
  </si>
  <si>
    <t>National Sector (higher and further education) Centre of Procurement Expertise</t>
  </si>
  <si>
    <t>Labor rights Corporate accountability Responsible business conduct Human rights defenders and civic freedoms Indigenous People's rights</t>
  </si>
  <si>
    <t>Communications Training/Capacity building Other</t>
  </si>
  <si>
    <t>Advocacy Protection support Communications Training/Capacity building</t>
  </si>
  <si>
    <t>Advocacy Research and documentation Company engagement Training/Capacity building</t>
  </si>
  <si>
    <t>USA</t>
  </si>
  <si>
    <t>Corporate accountability Responsible business conduct Human rights defenders and civic freedoms Digital rights</t>
  </si>
  <si>
    <t>Advocacy Legal strategies Communications</t>
  </si>
  <si>
    <t>Regranter</t>
  </si>
  <si>
    <t>Corporate accountability Responsible business conduct Investor engagement/ESG Natural resources rights (including land rights)</t>
  </si>
  <si>
    <t>Legal strategies Other</t>
  </si>
  <si>
    <t>Labor rights Corporate accountability Human rights defenders and civic freedoms</t>
  </si>
  <si>
    <t>Advocacy Research and documentation Protection support</t>
  </si>
  <si>
    <t>Foundation Fund High net-worth individuals</t>
  </si>
  <si>
    <t>Non profit - we're not as big as an INGO, we're globally focused though so aren't a national NGO.</t>
  </si>
  <si>
    <t>Labor rights Corporate accountability Responsible business conduct Investor engagement/ESG Human rights defenders and civic freedoms Digital rights</t>
  </si>
  <si>
    <t>Communications Other</t>
  </si>
  <si>
    <t>Corporate accountability Responsible business conduct Investor engagement/ESG Human rights defenders and civic freedoms</t>
  </si>
  <si>
    <t>facilitation processes, reduction of community participation in governance spaces</t>
  </si>
  <si>
    <t>Corporate accountability Responsible business conduct Investor engagement/ESG Natural resources rights (including land rights) Human rights defenders and civic freedoms Indigenous People's rights</t>
  </si>
  <si>
    <t>It threatens their financial survival It threatens their safety</t>
  </si>
  <si>
    <t>Advocacy Research and documentation Legal strategies Company engagement Communications Training/Capacity building</t>
  </si>
  <si>
    <t>Corporate accountability Investor engagement/ESG Natural resources rights (including land rights) Human rights defenders and civic freedoms Indigenous People's rights</t>
  </si>
  <si>
    <t>Community or worker organising Company engagement Training/Capacity building</t>
  </si>
  <si>
    <t>Labor rights</t>
  </si>
  <si>
    <t>Zimbabwe</t>
  </si>
  <si>
    <t>Advocacy Research and documentation Legal strategies Community or worker organising Company engagement Communications Training/Capacity building</t>
  </si>
  <si>
    <t>The ICBHR is only one person. We use the ECCJ subgrant and top it up with smaller contributions from members. The funding we get is entirely used for the coordinator's salary and this hasn't changed yet.</t>
  </si>
  <si>
    <t>Advocacy Research and documentation Protection support Legal strategies Community or worker organising Company engagement</t>
  </si>
  <si>
    <t>Average Cut</t>
  </si>
  <si>
    <t>Average Percentage Felxible</t>
  </si>
  <si>
    <t>Total</t>
  </si>
  <si>
    <t>*Excluding 11 orgs with no cuts</t>
  </si>
  <si>
    <t>Type</t>
  </si>
  <si>
    <t>*Indigenous peoples rights GS orgs*</t>
  </si>
  <si>
    <t>Agerage</t>
  </si>
  <si>
    <t>% Flexible</t>
  </si>
  <si>
    <t xml:space="preserve">0-10,000 </t>
  </si>
  <si>
    <t xml:space="preserve">10,000-75,000 </t>
  </si>
  <si>
    <t xml:space="preserve">75,000-200,000 </t>
  </si>
  <si>
    <t xml:space="preserve">200,000-500,000 </t>
  </si>
  <si>
    <t>500,000-2,000,000</t>
  </si>
  <si>
    <t>2,000,000-6,000,000</t>
  </si>
  <si>
    <t>6,000,000 -</t>
  </si>
  <si>
    <t>CBO</t>
  </si>
  <si>
    <t>National NGO</t>
  </si>
  <si>
    <t>Network</t>
  </si>
  <si>
    <t>Threatens financial Survival</t>
  </si>
  <si>
    <t>Threatens sustainability</t>
  </si>
  <si>
    <t>Threatens their safety</t>
  </si>
  <si>
    <t>1= Our organisation is secure, 2=Our organisation will continue but with fewer activities and staff capacity, 3= Our organisation will continue but with significantly reduced activities and staff capacity,4=Our organisation will shut down if nothing 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</si>
</sst>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b/>
      <sz val="11"/>
      <name val="Aptos Narrow"/>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theme="4"/>
      </patternFill>
    </fill>
    <fill>
      <patternFill patternType="solid">
        <fgColor theme="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9" tint="-0.249977111117893"/>
        <bgColor theme="4"/>
      </patternFill>
    </fill>
    <fill>
      <patternFill patternType="solid">
        <fgColor theme="0" tint="-0.14999847407452621"/>
        <bgColor indexed="64"/>
      </patternFill>
    </fill>
    <fill>
      <patternFill patternType="solid">
        <fgColor theme="0"/>
        <bgColor theme="4"/>
      </patternFill>
    </fill>
    <fill>
      <patternFill patternType="solid">
        <fgColor theme="4"/>
        <bgColor indexed="64"/>
      </patternFill>
    </fill>
    <fill>
      <patternFill patternType="solid">
        <fgColor theme="3" tint="0.89999084444715716"/>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op>
      <bottom/>
      <diagonal/>
    </border>
    <border>
      <left/>
      <right style="thin">
        <color theme="4"/>
      </right>
      <top style="thin">
        <color theme="4"/>
      </top>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9">
    <xf numFmtId="0" fontId="0" fillId="0" borderId="0" xfId="0"/>
    <xf numFmtId="11" fontId="0" fillId="0" borderId="0" xfId="0" applyNumberFormat="1"/>
    <xf numFmtId="0" fontId="13" fillId="33" borderId="10" xfId="0" applyFont="1" applyFill="1" applyBorder="1"/>
    <xf numFmtId="0" fontId="13" fillId="33" borderId="11" xfId="0" applyFont="1" applyFill="1" applyBorder="1"/>
    <xf numFmtId="0" fontId="0" fillId="34" borderId="0" xfId="0" applyFill="1"/>
    <xf numFmtId="0" fontId="16" fillId="0" borderId="0" xfId="0" applyFont="1"/>
    <xf numFmtId="0" fontId="0" fillId="35" borderId="0" xfId="0" applyFill="1"/>
    <xf numFmtId="0" fontId="13" fillId="33" borderId="10" xfId="0" applyFont="1" applyFill="1" applyBorder="1" applyAlignment="1">
      <alignment wrapText="1"/>
    </xf>
    <xf numFmtId="0" fontId="13" fillId="37" borderId="0" xfId="0" applyFont="1" applyFill="1" applyAlignment="1">
      <alignment wrapText="1"/>
    </xf>
    <xf numFmtId="0" fontId="13" fillId="39" borderId="12" xfId="0" applyFont="1" applyFill="1" applyBorder="1" applyAlignment="1">
      <alignment wrapText="1"/>
    </xf>
    <xf numFmtId="0" fontId="0" fillId="0" borderId="0" xfId="0" applyAlignment="1">
      <alignment wrapText="1"/>
    </xf>
    <xf numFmtId="0" fontId="16" fillId="0" borderId="12" xfId="0" applyFont="1" applyBorder="1"/>
    <xf numFmtId="0" fontId="0" fillId="0" borderId="12" xfId="0" applyBorder="1"/>
    <xf numFmtId="0" fontId="16" fillId="35" borderId="12" xfId="0" applyFont="1" applyFill="1" applyBorder="1"/>
    <xf numFmtId="0" fontId="0" fillId="35" borderId="12" xfId="0" applyFill="1" applyBorder="1"/>
    <xf numFmtId="0" fontId="0" fillId="38" borderId="12" xfId="0" applyFill="1" applyBorder="1"/>
    <xf numFmtId="0" fontId="16" fillId="36" borderId="12" xfId="0" applyFont="1" applyFill="1" applyBorder="1"/>
    <xf numFmtId="0" fontId="0" fillId="36" borderId="12" xfId="0" applyFill="1" applyBorder="1"/>
    <xf numFmtId="0" fontId="13" fillId="40" borderId="12" xfId="0" applyFont="1" applyFill="1" applyBorder="1"/>
    <xf numFmtId="0" fontId="13" fillId="33" borderId="12" xfId="0" applyFont="1" applyFill="1" applyBorder="1" applyAlignment="1">
      <alignment wrapText="1"/>
    </xf>
    <xf numFmtId="0" fontId="13" fillId="37" borderId="12" xfId="0" applyFont="1" applyFill="1" applyBorder="1" applyAlignment="1">
      <alignment wrapText="1"/>
    </xf>
    <xf numFmtId="0" fontId="16" fillId="41" borderId="12" xfId="0" applyFont="1" applyFill="1" applyBorder="1"/>
    <xf numFmtId="9" fontId="0" fillId="0" borderId="12" xfId="0" applyNumberFormat="1" applyBorder="1"/>
    <xf numFmtId="0" fontId="13" fillId="33" borderId="12" xfId="0" applyFont="1" applyFill="1" applyBorder="1"/>
    <xf numFmtId="0" fontId="0" fillId="34" borderId="12" xfId="0" applyFill="1" applyBorder="1"/>
    <xf numFmtId="0" fontId="19" fillId="34" borderId="12" xfId="0" applyFont="1" applyFill="1" applyBorder="1"/>
    <xf numFmtId="0" fontId="18" fillId="34" borderId="12" xfId="0" applyFont="1" applyFill="1" applyBorder="1"/>
    <xf numFmtId="0" fontId="16" fillId="34" borderId="12" xfId="0" applyFont="1" applyFill="1" applyBorder="1"/>
    <xf numFmtId="0" fontId="13" fillId="39" borderId="12" xfId="0" applyFont="1"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61">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8C727D3-3D9F-4233-8E2C-AB7A2A804DA8}" name="Table1" displayName="Table1" ref="A1:BH94" totalsRowShown="0" dataDxfId="60">
  <autoFilter ref="A1:BH94" xr:uid="{38C727D3-3D9F-4233-8E2C-AB7A2A804DA8}"/>
  <sortState xmlns:xlrd2="http://schemas.microsoft.com/office/spreadsheetml/2017/richdata2" ref="A2:BH94">
    <sortCondition ref="A1:A94"/>
  </sortState>
  <tableColumns count="60">
    <tableColumn id="1" xr3:uid="{00C2BDCC-9AB6-403F-B7C5-FAA3622B5F34}" name="In which country(ies) is your organisation headquartered? This question is asking for the primary headquarters for the organisation, not all countries where the organisation is registered. " dataDxfId="59"/>
    <tableColumn id="2" xr3:uid="{30966353-7A58-4349-83C6-7E6D55C99EA9}" name="For Testing" dataDxfId="58"/>
    <tableColumn id="3" xr3:uid="{E48656CB-7E02-4C79-9D38-A648B059DC1F}" name="Global North" dataDxfId="57"/>
    <tableColumn id="4" xr3:uid="{E7992BCA-6A1B-4B0F-8BAD-A9617723F2EC}" name="Global South" dataDxfId="56"/>
    <tableColumn id="5" xr3:uid="{37C36DED-518E-4E1D-962C-D088846F8499}" name="How would you classify your organisation type?" dataDxfId="55"/>
    <tableColumn id="6" xr3:uid="{7AF4F4F8-06BF-454A-A9BD-32163F40D96D}" name="If you answered other above, please specify here." dataDxfId="54"/>
    <tableColumn id="7" xr3:uid="{550FE668-946E-46A6-8F61-84230BE73BCE}" name="How would you classify your work within the business and human rights field according to the following categories? Select all that apply. " dataDxfId="53"/>
    <tableColumn id="8" xr3:uid="{F0D99C0E-30A6-4D4D-ACC6-67FC340275EC}" name="Labor Rights" dataDxfId="52"/>
    <tableColumn id="9" xr3:uid="{0FACA989-54AE-4DFF-A254-5C59B2619C15}" name="Corporate Accountability" dataDxfId="51"/>
    <tableColumn id="10" xr3:uid="{4C806A0A-9630-4880-8513-166C9CA7E5A7}" name="Responsible business conduct" dataDxfId="50"/>
    <tableColumn id="11" xr3:uid="{CF06AE9F-8069-4B9B-B554-EAB2A84DA761}" name="Investor engagement/ESG" dataDxfId="49"/>
    <tableColumn id="12" xr3:uid="{813AB151-654A-48AF-8F33-094ED0844E13}" name="Natural resource rights and land rights" dataDxfId="48"/>
    <tableColumn id="13" xr3:uid="{E06D2269-82F9-463A-8B9C-06C39FE9236E}" name="HRDs and Civic Freedoms" dataDxfId="47"/>
    <tableColumn id="14" xr3:uid="{0F9A10E2-D574-4255-8F07-EE9865CE0611}" name="Digital Rights" dataDxfId="46"/>
    <tableColumn id="15" xr3:uid="{E53B69DC-277F-4515-B34F-310148B9DEB8}" name="Indigenous Peoples Rights" dataDxfId="45"/>
    <tableColumn id="16" xr3:uid="{83548B7A-EC97-496F-8FCB-78C02E1C117C}" name="Other" dataDxfId="44"/>
    <tableColumn id="17" xr3:uid="{EE26BF31-0FD8-492D-BCC3-438A6C0D1BD6}" name="If you answered other above please specify here." dataDxfId="43"/>
    <tableColumn id="18" xr3:uid="{95FC4FFA-CCCA-41D0-AAF8-A393F10F52DE}" name="What is your organisation's total annual budget size? " dataDxfId="42"/>
    <tableColumn id="19" xr3:uid="{ED25FE53-22B8-4836-9E06-4035CE8C80A3}" name="What is your organisation's total annual budget size? /0-10,000 (euros â‚¬)" dataDxfId="41"/>
    <tableColumn id="20" xr3:uid="{F3C84318-0F9A-46D1-B4C4-403563D10C02}" name="What is your organisation's total annual budget size? /10,000-75,000 (euros â‚¬)" dataDxfId="40"/>
    <tableColumn id="21" xr3:uid="{225C2C2F-5575-47A6-8777-1DDE6C3B93FB}" name="What is your organisation's total annual budget size? /75,000-200,000 (euros â‚¬)" dataDxfId="39"/>
    <tableColumn id="22" xr3:uid="{19372E76-3A62-4F63-8FB5-C307C1AE1ACE}" name="What is your organisation's total annual budget size? /200,000-500,000 (euros â‚¬)" dataDxfId="38"/>
    <tableColumn id="23" xr3:uid="{968C5414-C527-4DC2-9D40-F12C7E1406DF}" name="What is your organisation's total annual budget size? /500,000-2,000,000 (euros â‚¬)" dataDxfId="37"/>
    <tableColumn id="24" xr3:uid="{FBD73381-348F-4FE9-ADEC-222D5D8E3189}" name="What is your organisation's total annual budget size? /2,000,000-6,000,000 (euros â‚¬)" dataDxfId="36"/>
    <tableColumn id="25" xr3:uid="{DEC198B4-1E69-4DEF-A8EF-4A1E453FDE49}" name="What is your organisation's total annual budget size? /6,000,000 or more (euros â‚¬)" dataDxfId="35"/>
    <tableColumn id="26" xr3:uid="{91BD8BD5-03E1-4CB9-AC1F-8C5FA2E18E89}" name="Comparing your budget from 2024 to 2026, what percentage of your organisation's annual funding has been affected by these cuts? (estimate)" dataDxfId="34"/>
    <tableColumn id="27" xr3:uid="{B95A0441-E1E4-43BC-9C0F-4FE043A919EA}" name="Estimate the percentage of total funding cuts in this period which were loss of core funding." dataDxfId="33"/>
    <tableColumn id="28" xr3:uid="{B832F71F-39E5-440E-995A-F6FC6A09EC6D}" name="Estimate the number of full time employment posts that have been let go as a result of funding cuts between 2024 and 2026. Include reduced hours as a percentage of a full time post. For example, if a staff member had to be reduced from working 100% to wor" dataDxfId="32"/>
    <tableColumn id="29" xr3:uid="{DDBCD856-1D49-40A0-90D3-D14FA29C1DD2}" name="Estimate the number of full time employment posts that you expect to let go due to anticipated funding cuts from 2027 onwards." dataDxfId="31"/>
    <tableColumn id="30" xr3:uid="{063D0A23-02E6-43CD-B75A-40FF9464D09D}" name="Has your average grant length decreased over the period from 2024-2026?" dataDxfId="30"/>
    <tableColumn id="31" xr3:uid="{C87EF12F-F49D-460C-9101-6D5F3847ADFF}" name="Column1" dataDxfId="29"/>
    <tableColumn id="32" xr3:uid="{631F30B4-50E4-49BF-A838-B9C931952874}" name="From which funder/donor type did you lose funding from? Select all that apply." dataDxfId="28"/>
    <tableColumn id="33" xr3:uid="{3CFB279F-60A0-4931-95AA-4E9B23407EAB}" name="Government" dataDxfId="27"/>
    <tableColumn id="34" xr3:uid="{8B390EF7-D160-4213-A812-B20DA801CDDC}" name="Foundation" dataDxfId="26"/>
    <tableColumn id="35" xr3:uid="{21F7E734-5BA6-403E-B2E5-72156D8C6B30}" name="Fund" dataDxfId="25"/>
    <tableColumn id="36" xr3:uid="{6522A0A4-6B08-42CC-A899-FA39F28B0A4B}" name="INGO" dataDxfId="24"/>
    <tableColumn id="37" xr3:uid="{92598C43-C9B4-4429-BD1C-9CE53D9B6BEA}" name="Multilateral" dataDxfId="23"/>
    <tableColumn id="38" xr3:uid="{F20C7629-EDE5-444F-9A77-87CF1C244035}" name="HNWI" dataDxfId="22"/>
    <tableColumn id="39" xr3:uid="{8259F183-D7A2-4235-9DDC-43C8462A98F6}" name="Earned income" dataDxfId="21"/>
    <tableColumn id="40" xr3:uid="{D843AF9E-28C5-4CFC-8D2F-872D348163A9}" name="Other2" dataDxfId="20"/>
    <tableColumn id="41" xr3:uid="{049A7D16-C9F7-48A6-B6B7-47BF8814CBAE}" name="If you listed other above please specify here." dataDxfId="19"/>
    <tableColumn id="42" xr3:uid="{53112F7F-A8CC-4109-A9F7-0B1FC260948B}" name="Â 1= Our organisation is secure, 2=Our organisation will continue but with fewer activities and staff capacity, 3= Our organisation will continue but with significantly reduced activities and staff capacity,4=Our organisation will shut down if nothing cha" dataDxfId="18"/>
    <tableColumn id="43" xr3:uid="{4AC94079-43C1-4D05-9F0B-103FB32803DC}" name="Column2" dataDxfId="17"/>
    <tableColumn id="44" xr3:uid="{A0CF8B18-08EE-4849-BD3B-A3F7A8E9C4A6}" name="How does this funding cut impact on your partners/ member/ affiliates survival? This means any organisation you provide funding for or otherwise collaborate with. Focus on most impacted partners and select all that apply. " dataDxfId="16"/>
    <tableColumn id="45" xr3:uid="{0EB763CA-D9F4-4875-981F-9338C21A8226}" name="It threatens their financial survival" dataDxfId="15"/>
    <tableColumn id="46" xr3:uid="{C71526F0-C97C-49B1-9E26-4BAAFAF7A70D}" name="It threatens their sustainability" dataDxfId="14"/>
    <tableColumn id="47" xr3:uid="{0E9ACE3F-DA87-443B-B61D-D03BA736F7E8}" name="It threatens their safety" dataDxfId="13"/>
    <tableColumn id="48" xr3:uid="{A6C2A55C-B212-426C-A934-19BF51081433}" name="Unsure" dataDxfId="12"/>
    <tableColumn id="49" xr3:uid="{BEB848EC-564F-4B97-B55A-818527523C5C}" name="What type of work does your funding cut impact? Select all that apply. " dataDxfId="11"/>
    <tableColumn id="50" xr3:uid="{0B2F23B1-D7D8-42FF-AF7D-47B78C86EAD4}" name="Advocacy" dataDxfId="10"/>
    <tableColumn id="51" xr3:uid="{B93265BC-DC55-4812-8338-FBA17937540C}" name="Research and documentation" dataDxfId="9"/>
    <tableColumn id="52" xr3:uid="{61AEA8B4-8573-4B6F-B5F1-29E0966CFE7F}" name="Protection support" dataDxfId="8"/>
    <tableColumn id="53" xr3:uid="{1691A6E5-4875-4F5E-B744-8262518944E2}" name="Legal Strategies" dataDxfId="7"/>
    <tableColumn id="54" xr3:uid="{9B843397-0BEB-40AA-A8CF-8AE8C942E225}" name="Community or Worker organising" dataDxfId="6"/>
    <tableColumn id="55" xr3:uid="{E702A3F9-5956-4371-AFA3-E74C9688B7FE}" name="Company engagement" dataDxfId="5"/>
    <tableColumn id="56" xr3:uid="{D80F7AB8-11C1-460F-B442-F1FCD8A6B458}" name="Communications" dataDxfId="4"/>
    <tableColumn id="57" xr3:uid="{DC2F700C-FF82-4F74-B72E-EF956842FA64}" name="Independent Media/media engagement" dataDxfId="3"/>
    <tableColumn id="58" xr3:uid="{37381476-2B64-4822-B791-645B566EBAF6}" name="Training/capacity building" dataDxfId="2"/>
    <tableColumn id="59" xr3:uid="{34BD35BD-2238-44B7-B6F5-8CEF73118A05}" name="Other3" dataDxfId="1"/>
    <tableColumn id="60" xr3:uid="{1544037A-EF81-4978-B0C5-4D0C289AB501}" name="We have been impacted by none of these" dataDxfId="0"/>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BFCB974-AB35-4D0B-AF8D-90AA37652F22}" name="Table2" displayName="Table2" ref="BI1:BI1048576" totalsRowShown="0">
  <autoFilter ref="BI1:BI1048576" xr:uid="{9BFCB974-AB35-4D0B-AF8D-90AA37652F22}"/>
  <tableColumns count="1">
    <tableColumn id="1" xr3:uid="{01CFE575-0B4F-409B-8663-0CB03E8D4F84}" name="Column1"/>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61DDF-70B0-4B0A-A13E-4368E6DFC86B}">
  <dimension ref="A1:BL125"/>
  <sheetViews>
    <sheetView tabSelected="1" topLeftCell="AW1" zoomScale="48" workbookViewId="0">
      <selection activeCell="BB40" sqref="BB40"/>
    </sheetView>
  </sheetViews>
  <sheetFormatPr defaultRowHeight="14.5"/>
  <cols>
    <col min="1" max="1" width="48.1796875" customWidth="1"/>
    <col min="2" max="2" width="11.26953125" customWidth="1"/>
    <col min="3" max="3" width="12.81640625" customWidth="1"/>
    <col min="4" max="4" width="13.1796875" customWidth="1"/>
    <col min="5" max="5" width="39.81640625" customWidth="1"/>
    <col min="6" max="6" width="41.1796875" customWidth="1"/>
    <col min="7" max="7" width="48.1796875" customWidth="1"/>
    <col min="8" max="8" width="12.54296875" customWidth="1"/>
    <col min="9" max="9" width="22.453125" customWidth="1"/>
    <col min="10" max="10" width="26.81640625" customWidth="1"/>
    <col min="11" max="11" width="23.1796875" customWidth="1"/>
    <col min="12" max="12" width="32.453125" customWidth="1"/>
    <col min="13" max="13" width="23.1796875" customWidth="1"/>
    <col min="14" max="14" width="13" customWidth="1"/>
    <col min="15" max="15" width="23.453125" customWidth="1"/>
    <col min="17" max="17" width="40.54296875" customWidth="1"/>
    <col min="18" max="18" width="44.1796875" customWidth="1"/>
    <col min="19" max="30" width="48.1796875" customWidth="1"/>
    <col min="31" max="31" width="10.1796875" customWidth="1"/>
    <col min="32" max="32" width="48.1796875" customWidth="1"/>
    <col min="33" max="33" width="12.54296875" customWidth="1"/>
    <col min="34" max="34" width="11.81640625" customWidth="1"/>
    <col min="37" max="37" width="11.54296875" customWidth="1"/>
    <col min="39" max="39" width="14.54296875" customWidth="1"/>
    <col min="41" max="41" width="37.26953125" customWidth="1"/>
    <col min="42" max="42" width="48.1796875" customWidth="1"/>
    <col min="43" max="43" width="10.1796875" customWidth="1"/>
    <col min="44" max="44" width="48.1796875" customWidth="1"/>
    <col min="45" max="45" width="29.1796875" customWidth="1"/>
    <col min="46" max="46" width="26.453125" customWidth="1"/>
    <col min="47" max="47" width="20.54296875" customWidth="1"/>
    <col min="49" max="49" width="48.1796875" customWidth="1"/>
    <col min="50" max="50" width="10.453125" customWidth="1"/>
    <col min="51" max="51" width="26" customWidth="1"/>
    <col min="52" max="52" width="17.453125" customWidth="1"/>
    <col min="53" max="53" width="15" customWidth="1"/>
    <col min="54" max="54" width="28.26953125" customWidth="1"/>
    <col min="55" max="55" width="20.453125" customWidth="1"/>
    <col min="56" max="56" width="16.453125" customWidth="1"/>
    <col min="57" max="57" width="33.453125" customWidth="1"/>
    <col min="58" max="58" width="23.1796875" customWidth="1"/>
    <col min="61" max="61" width="11.54296875" customWidth="1"/>
  </cols>
  <sheetData>
    <row r="1" spans="1:6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30</v>
      </c>
    </row>
    <row r="2" spans="1:61">
      <c r="A2" s="4" t="s">
        <v>60</v>
      </c>
      <c r="B2" s="4">
        <v>1</v>
      </c>
      <c r="C2" s="4"/>
      <c r="D2" s="4">
        <v>1</v>
      </c>
      <c r="E2" s="4" t="s">
        <v>61</v>
      </c>
      <c r="F2" s="4"/>
      <c r="G2" s="4" t="s">
        <v>62</v>
      </c>
      <c r="H2" s="4">
        <v>0</v>
      </c>
      <c r="I2" s="4">
        <v>1</v>
      </c>
      <c r="J2" s="4">
        <v>0</v>
      </c>
      <c r="K2" s="4">
        <v>0</v>
      </c>
      <c r="L2" s="4">
        <v>1</v>
      </c>
      <c r="M2" s="4">
        <v>1</v>
      </c>
      <c r="N2" s="4">
        <v>0</v>
      </c>
      <c r="O2" s="4">
        <v>1</v>
      </c>
      <c r="P2" s="4">
        <v>0</v>
      </c>
      <c r="Q2" s="4"/>
      <c r="R2" s="4" t="s">
        <v>63</v>
      </c>
      <c r="S2" s="4">
        <v>0</v>
      </c>
      <c r="T2" s="4">
        <v>1</v>
      </c>
      <c r="U2" s="4">
        <v>0</v>
      </c>
      <c r="V2" s="4">
        <v>0</v>
      </c>
      <c r="W2" s="4">
        <v>0</v>
      </c>
      <c r="X2" s="4">
        <v>0</v>
      </c>
      <c r="Y2" s="4">
        <v>0</v>
      </c>
      <c r="Z2" s="4">
        <v>90</v>
      </c>
      <c r="AA2" s="4">
        <v>60</v>
      </c>
      <c r="AB2" s="4">
        <v>10</v>
      </c>
      <c r="AC2" s="4">
        <v>4</v>
      </c>
      <c r="AD2" s="4" t="s">
        <v>64</v>
      </c>
      <c r="AE2" s="4">
        <v>1</v>
      </c>
      <c r="AF2" s="4" t="s">
        <v>65</v>
      </c>
      <c r="AG2" s="4">
        <v>0</v>
      </c>
      <c r="AH2" s="4">
        <v>1</v>
      </c>
      <c r="AI2" s="4">
        <v>0</v>
      </c>
      <c r="AJ2" s="4">
        <v>1</v>
      </c>
      <c r="AK2" s="4">
        <v>0</v>
      </c>
      <c r="AL2" s="4">
        <v>0</v>
      </c>
      <c r="AM2" s="4">
        <v>0</v>
      </c>
      <c r="AN2" s="4">
        <v>0</v>
      </c>
      <c r="AO2" s="4"/>
      <c r="AP2" s="4">
        <v>3</v>
      </c>
      <c r="AQ2" s="4">
        <v>1</v>
      </c>
      <c r="AR2" s="4" t="s">
        <v>66</v>
      </c>
      <c r="AS2" s="4">
        <v>1</v>
      </c>
      <c r="AT2" s="4">
        <v>1</v>
      </c>
      <c r="AU2" s="4">
        <v>1</v>
      </c>
      <c r="AV2" s="4">
        <v>0</v>
      </c>
      <c r="AW2" s="4" t="s">
        <v>67</v>
      </c>
      <c r="AX2" s="4">
        <v>1</v>
      </c>
      <c r="AY2" s="4">
        <v>1</v>
      </c>
      <c r="AZ2" s="4">
        <v>0</v>
      </c>
      <c r="BA2" s="4">
        <v>1</v>
      </c>
      <c r="BB2" s="4">
        <v>0</v>
      </c>
      <c r="BC2" s="4">
        <v>0</v>
      </c>
      <c r="BD2" s="4">
        <v>1</v>
      </c>
      <c r="BE2" s="4">
        <v>0</v>
      </c>
      <c r="BF2" s="4">
        <v>1</v>
      </c>
      <c r="BG2" s="4">
        <v>0</v>
      </c>
      <c r="BH2" s="4">
        <v>1</v>
      </c>
      <c r="BI2" t="s">
        <v>68</v>
      </c>
    </row>
    <row r="3" spans="1:61">
      <c r="A3" s="4" t="s">
        <v>60</v>
      </c>
      <c r="B3" s="4">
        <v>1</v>
      </c>
      <c r="C3" s="4"/>
      <c r="D3" s="4">
        <v>1</v>
      </c>
      <c r="E3" s="4" t="s">
        <v>69</v>
      </c>
      <c r="F3" s="4"/>
      <c r="G3" s="4" t="s">
        <v>70</v>
      </c>
      <c r="H3" s="4">
        <v>0</v>
      </c>
      <c r="I3" s="4">
        <v>0</v>
      </c>
      <c r="J3" s="4">
        <v>0</v>
      </c>
      <c r="K3" s="4">
        <v>0</v>
      </c>
      <c r="L3" s="4">
        <v>1</v>
      </c>
      <c r="M3" s="4">
        <v>0</v>
      </c>
      <c r="N3" s="4">
        <v>0</v>
      </c>
      <c r="O3" s="4">
        <v>1</v>
      </c>
      <c r="P3" s="4">
        <v>0</v>
      </c>
      <c r="Q3" s="4"/>
      <c r="R3" s="4" t="s">
        <v>71</v>
      </c>
      <c r="S3" s="4">
        <v>0</v>
      </c>
      <c r="T3" s="4">
        <v>0</v>
      </c>
      <c r="U3" s="4">
        <v>0</v>
      </c>
      <c r="V3" s="4">
        <v>0</v>
      </c>
      <c r="W3" s="4">
        <v>0</v>
      </c>
      <c r="X3" s="4">
        <v>1</v>
      </c>
      <c r="Y3" s="4">
        <v>0</v>
      </c>
      <c r="Z3" s="4">
        <v>0</v>
      </c>
      <c r="AA3" s="4">
        <v>0</v>
      </c>
      <c r="AB3" s="4">
        <v>0.25</v>
      </c>
      <c r="AC3" s="4">
        <v>4</v>
      </c>
      <c r="AD3" s="4" t="s">
        <v>64</v>
      </c>
      <c r="AE3" s="4">
        <v>1</v>
      </c>
      <c r="AF3" s="4" t="s">
        <v>65</v>
      </c>
      <c r="AG3" s="4">
        <v>0</v>
      </c>
      <c r="AH3" s="4">
        <v>1</v>
      </c>
      <c r="AI3" s="4">
        <v>0</v>
      </c>
      <c r="AJ3" s="4">
        <v>1</v>
      </c>
      <c r="AK3" s="4">
        <v>0</v>
      </c>
      <c r="AL3" s="4">
        <v>0</v>
      </c>
      <c r="AM3" s="4">
        <v>0</v>
      </c>
      <c r="AN3" s="4">
        <v>0</v>
      </c>
      <c r="AO3" s="4"/>
      <c r="AP3" s="4">
        <v>2</v>
      </c>
      <c r="AQ3" s="4">
        <v>1</v>
      </c>
      <c r="AR3" s="4" t="s">
        <v>44</v>
      </c>
      <c r="AS3" s="4">
        <v>1</v>
      </c>
      <c r="AT3" s="4">
        <v>0</v>
      </c>
      <c r="AU3" s="4">
        <v>0</v>
      </c>
      <c r="AV3" s="4">
        <v>0</v>
      </c>
      <c r="AW3" s="4" t="s">
        <v>72</v>
      </c>
      <c r="AX3" s="4">
        <v>0</v>
      </c>
      <c r="AY3" s="4">
        <v>1</v>
      </c>
      <c r="AZ3" s="4">
        <v>0</v>
      </c>
      <c r="BA3" s="4">
        <v>0</v>
      </c>
      <c r="BB3" s="4">
        <v>0</v>
      </c>
      <c r="BC3" s="4">
        <v>0</v>
      </c>
      <c r="BD3" s="4">
        <v>1</v>
      </c>
      <c r="BE3" s="4">
        <v>0</v>
      </c>
      <c r="BF3" s="4">
        <v>1</v>
      </c>
      <c r="BG3" s="4">
        <v>0</v>
      </c>
      <c r="BH3" s="4">
        <v>1</v>
      </c>
    </row>
    <row r="4" spans="1:61">
      <c r="A4" s="4" t="s">
        <v>73</v>
      </c>
      <c r="B4" s="4">
        <v>1</v>
      </c>
      <c r="C4" s="4">
        <v>1</v>
      </c>
      <c r="D4" s="4"/>
      <c r="E4" s="4" t="s">
        <v>74</v>
      </c>
      <c r="F4" s="4"/>
      <c r="G4" s="4" t="s">
        <v>75</v>
      </c>
      <c r="H4" s="4">
        <v>1</v>
      </c>
      <c r="I4" s="4">
        <v>1</v>
      </c>
      <c r="J4" s="4">
        <v>1</v>
      </c>
      <c r="K4" s="4">
        <v>0</v>
      </c>
      <c r="L4" s="4">
        <v>0</v>
      </c>
      <c r="M4" s="4">
        <v>0</v>
      </c>
      <c r="N4" s="4">
        <v>0</v>
      </c>
      <c r="O4" s="4">
        <v>1</v>
      </c>
      <c r="P4" s="4">
        <v>0</v>
      </c>
      <c r="Q4" s="4"/>
      <c r="R4" s="4" t="s">
        <v>76</v>
      </c>
      <c r="S4" s="4">
        <v>0</v>
      </c>
      <c r="T4" s="4">
        <v>0</v>
      </c>
      <c r="U4" s="4">
        <v>0</v>
      </c>
      <c r="V4" s="4">
        <v>0</v>
      </c>
      <c r="W4" s="4">
        <v>0</v>
      </c>
      <c r="X4" s="4">
        <v>0</v>
      </c>
      <c r="Y4" s="4">
        <v>1</v>
      </c>
      <c r="Z4" s="4">
        <v>35</v>
      </c>
      <c r="AA4" s="4">
        <v>75</v>
      </c>
      <c r="AB4" s="4">
        <v>250</v>
      </c>
      <c r="AC4" s="4">
        <v>35</v>
      </c>
      <c r="AD4" s="4" t="s">
        <v>64</v>
      </c>
      <c r="AE4" s="4">
        <v>1</v>
      </c>
      <c r="AF4" s="4" t="s">
        <v>32</v>
      </c>
      <c r="AG4" s="4">
        <v>1</v>
      </c>
      <c r="AH4" s="4">
        <v>0</v>
      </c>
      <c r="AI4" s="4">
        <v>0</v>
      </c>
      <c r="AJ4" s="4">
        <v>0</v>
      </c>
      <c r="AK4" s="4">
        <v>0</v>
      </c>
      <c r="AL4" s="4">
        <v>0</v>
      </c>
      <c r="AM4" s="4">
        <v>0</v>
      </c>
      <c r="AN4" s="4">
        <v>0</v>
      </c>
      <c r="AO4" s="4"/>
      <c r="AP4" s="4">
        <v>3</v>
      </c>
      <c r="AQ4" s="4">
        <v>1</v>
      </c>
      <c r="AR4" s="4" t="s">
        <v>47</v>
      </c>
      <c r="AS4" s="4">
        <v>0</v>
      </c>
      <c r="AT4" s="4">
        <v>0</v>
      </c>
      <c r="AU4" s="4">
        <v>0</v>
      </c>
      <c r="AV4" s="4">
        <v>1</v>
      </c>
      <c r="AW4" s="4" t="s">
        <v>77</v>
      </c>
      <c r="AX4" s="4">
        <v>0</v>
      </c>
      <c r="AY4" s="4">
        <v>0</v>
      </c>
      <c r="AZ4" s="4">
        <v>0</v>
      </c>
      <c r="BA4" s="4">
        <v>0</v>
      </c>
      <c r="BB4" s="4">
        <v>1</v>
      </c>
      <c r="BC4" s="4">
        <v>0</v>
      </c>
      <c r="BD4" s="4">
        <v>0</v>
      </c>
      <c r="BE4" s="4">
        <v>0</v>
      </c>
      <c r="BF4" s="4">
        <v>1</v>
      </c>
      <c r="BG4" s="4">
        <v>0</v>
      </c>
      <c r="BH4" s="4">
        <v>1</v>
      </c>
      <c r="BI4" t="s">
        <v>78</v>
      </c>
    </row>
    <row r="5" spans="1:61">
      <c r="A5" s="4" t="s">
        <v>79</v>
      </c>
      <c r="B5" s="4">
        <v>1</v>
      </c>
      <c r="C5" s="4"/>
      <c r="D5" s="4">
        <v>1</v>
      </c>
      <c r="E5" s="4" t="s">
        <v>69</v>
      </c>
      <c r="F5" s="4"/>
      <c r="G5" s="4" t="s">
        <v>80</v>
      </c>
      <c r="H5" s="4">
        <v>1</v>
      </c>
      <c r="I5" s="4">
        <v>0</v>
      </c>
      <c r="J5" s="4">
        <v>0</v>
      </c>
      <c r="K5" s="4">
        <v>0</v>
      </c>
      <c r="L5" s="4">
        <v>1</v>
      </c>
      <c r="M5" s="4">
        <v>1</v>
      </c>
      <c r="N5" s="4">
        <v>0</v>
      </c>
      <c r="O5" s="4">
        <v>1</v>
      </c>
      <c r="P5" s="4">
        <v>1</v>
      </c>
      <c r="Q5" s="4" t="s">
        <v>81</v>
      </c>
      <c r="R5" s="4" t="s">
        <v>82</v>
      </c>
      <c r="S5" s="4">
        <v>0</v>
      </c>
      <c r="T5" s="4">
        <v>0</v>
      </c>
      <c r="U5" s="4">
        <v>0</v>
      </c>
      <c r="V5" s="4">
        <v>1</v>
      </c>
      <c r="W5" s="4">
        <v>0</v>
      </c>
      <c r="X5" s="4">
        <v>0</v>
      </c>
      <c r="Y5" s="4">
        <v>0</v>
      </c>
      <c r="Z5" s="4">
        <v>30</v>
      </c>
      <c r="AA5" s="4">
        <v>30</v>
      </c>
      <c r="AB5" s="4">
        <v>0.2</v>
      </c>
      <c r="AC5" s="4">
        <v>0.32</v>
      </c>
      <c r="AD5" s="4" t="s">
        <v>64</v>
      </c>
      <c r="AE5" s="4">
        <v>1</v>
      </c>
      <c r="AF5" s="4" t="s">
        <v>83</v>
      </c>
      <c r="AG5" s="4">
        <v>0</v>
      </c>
      <c r="AH5" s="4">
        <v>0</v>
      </c>
      <c r="AI5" s="4">
        <v>1</v>
      </c>
      <c r="AJ5" s="4">
        <v>1</v>
      </c>
      <c r="AK5" s="4">
        <v>0</v>
      </c>
      <c r="AL5" s="4">
        <v>0</v>
      </c>
      <c r="AM5" s="4">
        <v>0</v>
      </c>
      <c r="AN5" s="4">
        <v>0</v>
      </c>
      <c r="AO5" s="4"/>
      <c r="AP5" s="4">
        <v>2</v>
      </c>
      <c r="AQ5" s="4">
        <v>1</v>
      </c>
      <c r="AR5" s="4" t="s">
        <v>84</v>
      </c>
      <c r="AS5" s="4">
        <v>1</v>
      </c>
      <c r="AT5" s="4">
        <v>1</v>
      </c>
      <c r="AU5" s="4">
        <v>0</v>
      </c>
      <c r="AV5" s="4">
        <v>0</v>
      </c>
      <c r="AW5" s="4" t="s">
        <v>85</v>
      </c>
      <c r="AX5" s="4">
        <v>1</v>
      </c>
      <c r="AY5" s="4">
        <v>1</v>
      </c>
      <c r="AZ5" s="4">
        <v>0</v>
      </c>
      <c r="BA5" s="4">
        <v>0</v>
      </c>
      <c r="BB5" s="4">
        <v>1</v>
      </c>
      <c r="BC5" s="4">
        <v>0</v>
      </c>
      <c r="BD5" s="4">
        <v>0</v>
      </c>
      <c r="BE5" s="4">
        <v>0</v>
      </c>
      <c r="BF5" s="4">
        <v>1</v>
      </c>
      <c r="BG5" s="4">
        <v>0</v>
      </c>
      <c r="BH5" s="4">
        <v>0</v>
      </c>
    </row>
    <row r="6" spans="1:61">
      <c r="A6" s="4" t="s">
        <v>79</v>
      </c>
      <c r="B6" s="4">
        <v>1</v>
      </c>
      <c r="C6" s="4"/>
      <c r="D6" s="4">
        <v>1</v>
      </c>
      <c r="E6" s="4" t="s">
        <v>61</v>
      </c>
      <c r="F6" s="4"/>
      <c r="G6" s="4" t="s">
        <v>86</v>
      </c>
      <c r="H6" s="4">
        <v>1</v>
      </c>
      <c r="I6" s="4">
        <v>1</v>
      </c>
      <c r="J6" s="4">
        <v>0</v>
      </c>
      <c r="K6" s="4">
        <v>0</v>
      </c>
      <c r="L6" s="4">
        <v>0</v>
      </c>
      <c r="M6" s="4">
        <v>1</v>
      </c>
      <c r="N6" s="4">
        <v>0</v>
      </c>
      <c r="O6" s="4">
        <v>0</v>
      </c>
      <c r="P6" s="4">
        <v>1</v>
      </c>
      <c r="Q6" s="4" t="s">
        <v>87</v>
      </c>
      <c r="R6" s="4" t="s">
        <v>88</v>
      </c>
      <c r="S6" s="4">
        <v>0</v>
      </c>
      <c r="T6" s="4">
        <v>0</v>
      </c>
      <c r="U6" s="4">
        <v>1</v>
      </c>
      <c r="V6" s="4">
        <v>0</v>
      </c>
      <c r="W6" s="4">
        <v>0</v>
      </c>
      <c r="X6" s="4">
        <v>0</v>
      </c>
      <c r="Y6" s="4">
        <v>0</v>
      </c>
      <c r="Z6" s="4">
        <v>70</v>
      </c>
      <c r="AA6" s="4">
        <v>60</v>
      </c>
      <c r="AB6" s="4">
        <v>6</v>
      </c>
      <c r="AC6" s="4">
        <v>2</v>
      </c>
      <c r="AD6" s="4" t="s">
        <v>64</v>
      </c>
      <c r="AE6" s="4">
        <v>1</v>
      </c>
      <c r="AF6" s="4" t="s">
        <v>89</v>
      </c>
      <c r="AG6" s="4">
        <v>1</v>
      </c>
      <c r="AH6" s="4">
        <v>0</v>
      </c>
      <c r="AI6" s="4">
        <v>0</v>
      </c>
      <c r="AJ6" s="4">
        <v>1</v>
      </c>
      <c r="AK6" s="4">
        <v>0</v>
      </c>
      <c r="AL6" s="4">
        <v>0</v>
      </c>
      <c r="AM6" s="4">
        <v>0</v>
      </c>
      <c r="AN6" s="4">
        <v>1</v>
      </c>
      <c r="AO6" s="4" t="s">
        <v>90</v>
      </c>
      <c r="AP6" s="4">
        <v>3</v>
      </c>
      <c r="AQ6" s="4">
        <v>1</v>
      </c>
      <c r="AR6" s="4" t="s">
        <v>91</v>
      </c>
      <c r="AS6" s="4">
        <v>0</v>
      </c>
      <c r="AT6" s="4">
        <v>1</v>
      </c>
      <c r="AU6" s="4">
        <v>1</v>
      </c>
      <c r="AV6" s="4">
        <v>1</v>
      </c>
      <c r="AW6" s="4" t="s">
        <v>92</v>
      </c>
      <c r="AX6" s="4">
        <v>1</v>
      </c>
      <c r="AY6" s="4">
        <v>1</v>
      </c>
      <c r="AZ6" s="4">
        <v>0</v>
      </c>
      <c r="BA6" s="4">
        <v>1</v>
      </c>
      <c r="BB6" s="4">
        <v>0</v>
      </c>
      <c r="BC6" s="4">
        <v>0</v>
      </c>
      <c r="BD6" s="4">
        <v>0</v>
      </c>
      <c r="BE6" s="4">
        <v>0</v>
      </c>
      <c r="BF6" s="4">
        <v>1</v>
      </c>
      <c r="BG6" s="4">
        <v>1</v>
      </c>
      <c r="BH6" s="4">
        <v>0</v>
      </c>
    </row>
    <row r="7" spans="1:61">
      <c r="A7" s="4" t="s">
        <v>93</v>
      </c>
      <c r="B7" s="4">
        <v>1</v>
      </c>
      <c r="C7" s="4">
        <v>1</v>
      </c>
      <c r="D7" s="4"/>
      <c r="E7" s="4" t="s">
        <v>94</v>
      </c>
      <c r="F7" s="4"/>
      <c r="G7" s="4" t="s">
        <v>95</v>
      </c>
      <c r="H7" s="4">
        <v>0</v>
      </c>
      <c r="I7" s="4">
        <v>0</v>
      </c>
      <c r="J7" s="4">
        <v>1</v>
      </c>
      <c r="K7" s="4">
        <v>0</v>
      </c>
      <c r="L7" s="4">
        <v>0</v>
      </c>
      <c r="M7" s="4">
        <v>0</v>
      </c>
      <c r="N7" s="4">
        <v>0</v>
      </c>
      <c r="O7" s="4">
        <v>0</v>
      </c>
      <c r="P7" s="4">
        <v>1</v>
      </c>
      <c r="Q7" s="4" t="s">
        <v>96</v>
      </c>
      <c r="R7" s="4" t="s">
        <v>97</v>
      </c>
      <c r="S7" s="4">
        <v>0</v>
      </c>
      <c r="T7" s="4">
        <v>0</v>
      </c>
      <c r="U7" s="4">
        <v>0</v>
      </c>
      <c r="V7" s="4">
        <v>0</v>
      </c>
      <c r="W7" s="4">
        <v>1</v>
      </c>
      <c r="X7" s="4">
        <v>0</v>
      </c>
      <c r="Y7" s="4">
        <v>0</v>
      </c>
      <c r="Z7" s="4">
        <v>30</v>
      </c>
      <c r="AA7" s="4">
        <v>10</v>
      </c>
      <c r="AB7" s="4">
        <v>2</v>
      </c>
      <c r="AC7" s="4">
        <v>2</v>
      </c>
      <c r="AD7" s="4" t="s">
        <v>64</v>
      </c>
      <c r="AE7" s="4">
        <v>1</v>
      </c>
      <c r="AF7" s="4" t="s">
        <v>33</v>
      </c>
      <c r="AG7" s="4">
        <v>0</v>
      </c>
      <c r="AH7" s="4">
        <v>1</v>
      </c>
      <c r="AI7" s="4">
        <v>0</v>
      </c>
      <c r="AJ7" s="4">
        <v>0</v>
      </c>
      <c r="AK7" s="4">
        <v>0</v>
      </c>
      <c r="AL7" s="4">
        <v>0</v>
      </c>
      <c r="AM7" s="4">
        <v>0</v>
      </c>
      <c r="AN7" s="4">
        <v>0</v>
      </c>
      <c r="AO7" s="4"/>
      <c r="AP7" s="4">
        <v>2</v>
      </c>
      <c r="AQ7" s="4">
        <v>1</v>
      </c>
      <c r="AR7" s="4" t="s">
        <v>47</v>
      </c>
      <c r="AS7" s="4">
        <v>0</v>
      </c>
      <c r="AT7" s="4">
        <v>0</v>
      </c>
      <c r="AU7" s="4">
        <v>0</v>
      </c>
      <c r="AV7" s="4">
        <v>1</v>
      </c>
      <c r="AW7" s="4" t="s">
        <v>49</v>
      </c>
      <c r="AX7" s="4">
        <v>1</v>
      </c>
      <c r="AY7" s="4">
        <v>0</v>
      </c>
      <c r="AZ7" s="4">
        <v>0</v>
      </c>
      <c r="BA7" s="4">
        <v>0</v>
      </c>
      <c r="BB7" s="4">
        <v>0</v>
      </c>
      <c r="BC7" s="4">
        <v>0</v>
      </c>
      <c r="BD7" s="4">
        <v>0</v>
      </c>
      <c r="BE7" s="4">
        <v>0</v>
      </c>
      <c r="BF7" s="4">
        <v>0</v>
      </c>
      <c r="BG7" s="4">
        <v>0</v>
      </c>
      <c r="BH7" s="4">
        <v>1</v>
      </c>
    </row>
    <row r="8" spans="1:61">
      <c r="A8" s="4" t="s">
        <v>98</v>
      </c>
      <c r="B8" s="4">
        <v>1</v>
      </c>
      <c r="C8" s="4"/>
      <c r="D8" s="4">
        <v>1</v>
      </c>
      <c r="E8" s="4" t="s">
        <v>69</v>
      </c>
      <c r="F8" s="4"/>
      <c r="G8" s="4" t="s">
        <v>99</v>
      </c>
      <c r="H8" s="4">
        <v>0</v>
      </c>
      <c r="I8" s="4">
        <v>1</v>
      </c>
      <c r="J8" s="4">
        <v>1</v>
      </c>
      <c r="K8" s="4">
        <v>0</v>
      </c>
      <c r="L8" s="4">
        <v>1</v>
      </c>
      <c r="M8" s="4">
        <v>1</v>
      </c>
      <c r="N8" s="4">
        <v>0</v>
      </c>
      <c r="O8" s="4">
        <v>1</v>
      </c>
      <c r="P8" s="4">
        <v>0</v>
      </c>
      <c r="Q8" s="4"/>
      <c r="R8" s="4" t="s">
        <v>82</v>
      </c>
      <c r="S8" s="4">
        <v>0</v>
      </c>
      <c r="T8" s="4">
        <v>0</v>
      </c>
      <c r="U8" s="4">
        <v>0</v>
      </c>
      <c r="V8" s="4">
        <v>1</v>
      </c>
      <c r="W8" s="4">
        <v>0</v>
      </c>
      <c r="X8" s="4">
        <v>0</v>
      </c>
      <c r="Y8" s="4">
        <v>0</v>
      </c>
      <c r="Z8" s="4">
        <v>30</v>
      </c>
      <c r="AA8" s="4">
        <v>20</v>
      </c>
      <c r="AB8" s="4">
        <v>2.5</v>
      </c>
      <c r="AC8" s="4">
        <v>2</v>
      </c>
      <c r="AD8" s="4" t="s">
        <v>64</v>
      </c>
      <c r="AE8" s="4">
        <v>1</v>
      </c>
      <c r="AF8" s="4" t="s">
        <v>33</v>
      </c>
      <c r="AG8" s="4">
        <v>0</v>
      </c>
      <c r="AH8" s="4">
        <v>1</v>
      </c>
      <c r="AI8" s="4">
        <v>0</v>
      </c>
      <c r="AJ8" s="4">
        <v>0</v>
      </c>
      <c r="AK8" s="4">
        <v>0</v>
      </c>
      <c r="AL8" s="4">
        <v>0</v>
      </c>
      <c r="AM8" s="4">
        <v>0</v>
      </c>
      <c r="AN8" s="4">
        <v>0</v>
      </c>
      <c r="AO8" s="4"/>
      <c r="AP8" s="4">
        <v>2</v>
      </c>
      <c r="AQ8" s="4">
        <v>1</v>
      </c>
      <c r="AR8" s="4" t="s">
        <v>100</v>
      </c>
      <c r="AS8" s="4">
        <v>0</v>
      </c>
      <c r="AT8" s="4">
        <v>1</v>
      </c>
      <c r="AU8" s="4">
        <v>0</v>
      </c>
      <c r="AV8" s="4">
        <v>0</v>
      </c>
      <c r="AW8" s="4" t="s">
        <v>101</v>
      </c>
      <c r="AX8" s="4">
        <v>1</v>
      </c>
      <c r="AY8" s="4">
        <v>1</v>
      </c>
      <c r="AZ8" s="4">
        <v>1</v>
      </c>
      <c r="BA8" s="4">
        <v>1</v>
      </c>
      <c r="BB8" s="4">
        <v>1</v>
      </c>
      <c r="BC8" s="4">
        <v>1</v>
      </c>
      <c r="BD8" s="4">
        <v>1</v>
      </c>
      <c r="BE8" s="4">
        <v>0</v>
      </c>
      <c r="BF8" s="4">
        <v>0</v>
      </c>
      <c r="BG8" s="4">
        <v>0</v>
      </c>
      <c r="BH8" s="4">
        <v>0</v>
      </c>
    </row>
    <row r="9" spans="1:61">
      <c r="A9" s="4" t="s">
        <v>102</v>
      </c>
      <c r="B9" s="4">
        <v>1</v>
      </c>
      <c r="C9" s="4"/>
      <c r="D9" s="4">
        <v>1</v>
      </c>
      <c r="E9" s="4" t="s">
        <v>69</v>
      </c>
      <c r="F9" s="4"/>
      <c r="G9" s="4" t="s">
        <v>103</v>
      </c>
      <c r="H9" s="4">
        <v>0</v>
      </c>
      <c r="I9" s="4">
        <v>0</v>
      </c>
      <c r="J9" s="4">
        <v>0</v>
      </c>
      <c r="K9" s="4">
        <v>0</v>
      </c>
      <c r="L9" s="4">
        <v>1</v>
      </c>
      <c r="M9" s="4">
        <v>1</v>
      </c>
      <c r="N9" s="4">
        <v>1</v>
      </c>
      <c r="O9" s="4">
        <v>1</v>
      </c>
      <c r="P9" s="4">
        <v>0</v>
      </c>
      <c r="Q9" s="4"/>
      <c r="R9" s="4" t="s">
        <v>97</v>
      </c>
      <c r="S9" s="4">
        <v>0</v>
      </c>
      <c r="T9" s="4">
        <v>0</v>
      </c>
      <c r="U9" s="4">
        <v>0</v>
      </c>
      <c r="V9" s="4">
        <v>0</v>
      </c>
      <c r="W9" s="4">
        <v>1</v>
      </c>
      <c r="X9" s="4">
        <v>0</v>
      </c>
      <c r="Y9" s="4">
        <v>0</v>
      </c>
      <c r="Z9" s="4">
        <v>50</v>
      </c>
      <c r="AA9" s="4">
        <v>65</v>
      </c>
      <c r="AB9" s="4">
        <v>27</v>
      </c>
      <c r="AC9" s="4">
        <v>5</v>
      </c>
      <c r="AD9" s="4" t="s">
        <v>64</v>
      </c>
      <c r="AE9" s="4">
        <v>1</v>
      </c>
      <c r="AF9" s="4" t="s">
        <v>104</v>
      </c>
      <c r="AG9" s="4">
        <v>0</v>
      </c>
      <c r="AH9" s="4">
        <v>1</v>
      </c>
      <c r="AI9" s="4">
        <v>1</v>
      </c>
      <c r="AJ9" s="4">
        <v>1</v>
      </c>
      <c r="AK9" s="4">
        <v>1</v>
      </c>
      <c r="AL9" s="4">
        <v>0</v>
      </c>
      <c r="AM9" s="4">
        <v>0</v>
      </c>
      <c r="AN9" s="4">
        <v>0</v>
      </c>
      <c r="AO9" s="4"/>
      <c r="AP9" s="4">
        <v>2</v>
      </c>
      <c r="AQ9" s="4">
        <v>1</v>
      </c>
      <c r="AR9" s="4" t="s">
        <v>66</v>
      </c>
      <c r="AS9" s="4">
        <v>1</v>
      </c>
      <c r="AT9" s="4">
        <v>1</v>
      </c>
      <c r="AU9" s="4">
        <v>1</v>
      </c>
      <c r="AV9" s="4">
        <v>0</v>
      </c>
      <c r="AW9" s="4" t="s">
        <v>105</v>
      </c>
      <c r="AX9" s="4">
        <v>1</v>
      </c>
      <c r="AY9" s="4">
        <v>1</v>
      </c>
      <c r="AZ9" s="4">
        <v>1</v>
      </c>
      <c r="BA9" s="4">
        <v>1</v>
      </c>
      <c r="BB9" s="4">
        <v>0</v>
      </c>
      <c r="BC9" s="4">
        <v>0</v>
      </c>
      <c r="BD9" s="4">
        <v>1</v>
      </c>
      <c r="BE9" s="4">
        <v>1</v>
      </c>
      <c r="BF9" s="4">
        <v>1</v>
      </c>
      <c r="BG9" s="4">
        <v>0</v>
      </c>
      <c r="BH9" s="4">
        <v>0</v>
      </c>
    </row>
    <row r="10" spans="1:61">
      <c r="A10" s="4" t="s">
        <v>106</v>
      </c>
      <c r="B10" s="4">
        <v>1</v>
      </c>
      <c r="C10" s="4"/>
      <c r="D10" s="4">
        <v>1</v>
      </c>
      <c r="E10" s="4" t="s">
        <v>61</v>
      </c>
      <c r="F10" s="4"/>
      <c r="G10" s="4" t="s">
        <v>107</v>
      </c>
      <c r="H10" s="4">
        <v>0</v>
      </c>
      <c r="I10" s="4">
        <v>0</v>
      </c>
      <c r="J10" s="4">
        <v>0</v>
      </c>
      <c r="K10" s="4">
        <v>0</v>
      </c>
      <c r="L10" s="4">
        <v>1</v>
      </c>
      <c r="M10" s="4">
        <v>0</v>
      </c>
      <c r="N10" s="4">
        <v>0</v>
      </c>
      <c r="O10" s="4">
        <v>0</v>
      </c>
      <c r="P10" s="4">
        <v>0</v>
      </c>
      <c r="Q10" s="4"/>
      <c r="R10" s="4" t="s">
        <v>63</v>
      </c>
      <c r="S10" s="4">
        <v>0</v>
      </c>
      <c r="T10" s="4">
        <v>1</v>
      </c>
      <c r="U10" s="4">
        <v>0</v>
      </c>
      <c r="V10" s="4">
        <v>0</v>
      </c>
      <c r="W10" s="4">
        <v>0</v>
      </c>
      <c r="X10" s="4">
        <v>0</v>
      </c>
      <c r="Y10" s="4">
        <v>0</v>
      </c>
      <c r="Z10" s="4">
        <v>95</v>
      </c>
      <c r="AA10" s="4">
        <v>95</v>
      </c>
      <c r="AB10" s="4">
        <v>3</v>
      </c>
      <c r="AC10" s="4">
        <v>0</v>
      </c>
      <c r="AD10" s="4" t="s">
        <v>64</v>
      </c>
      <c r="AE10" s="4">
        <v>1</v>
      </c>
      <c r="AF10" s="4" t="s">
        <v>108</v>
      </c>
      <c r="AG10" s="4">
        <v>0</v>
      </c>
      <c r="AH10" s="4">
        <v>1</v>
      </c>
      <c r="AI10" s="4">
        <v>0</v>
      </c>
      <c r="AJ10" s="4">
        <v>1</v>
      </c>
      <c r="AK10" s="4">
        <v>0</v>
      </c>
      <c r="AL10" s="4">
        <v>0</v>
      </c>
      <c r="AM10" s="4">
        <v>1</v>
      </c>
      <c r="AN10" s="4">
        <v>0</v>
      </c>
      <c r="AO10" s="4"/>
      <c r="AP10" s="4">
        <v>4</v>
      </c>
      <c r="AQ10" s="4">
        <v>1</v>
      </c>
      <c r="AR10" s="4" t="s">
        <v>84</v>
      </c>
      <c r="AS10" s="4">
        <v>1</v>
      </c>
      <c r="AT10" s="4">
        <v>1</v>
      </c>
      <c r="AU10" s="4">
        <v>0</v>
      </c>
      <c r="AV10" s="4">
        <v>0</v>
      </c>
      <c r="AW10" s="4" t="s">
        <v>85</v>
      </c>
      <c r="AX10" s="4">
        <v>1</v>
      </c>
      <c r="AY10" s="4">
        <v>1</v>
      </c>
      <c r="AZ10" s="4">
        <v>0</v>
      </c>
      <c r="BA10" s="4">
        <v>0</v>
      </c>
      <c r="BB10" s="4">
        <v>1</v>
      </c>
      <c r="BC10" s="4">
        <v>0</v>
      </c>
      <c r="BD10" s="4">
        <v>0</v>
      </c>
      <c r="BE10" s="4">
        <v>0</v>
      </c>
      <c r="BF10" s="4">
        <v>1</v>
      </c>
      <c r="BG10" s="4">
        <v>0</v>
      </c>
      <c r="BH10" s="4">
        <v>1</v>
      </c>
    </row>
    <row r="11" spans="1:61">
      <c r="A11" s="4" t="s">
        <v>106</v>
      </c>
      <c r="B11" s="4">
        <v>1</v>
      </c>
      <c r="C11" s="4"/>
      <c r="D11" s="4">
        <v>1</v>
      </c>
      <c r="E11" s="4" t="s">
        <v>69</v>
      </c>
      <c r="F11" s="4"/>
      <c r="G11" s="4" t="s">
        <v>109</v>
      </c>
      <c r="H11" s="4">
        <v>1</v>
      </c>
      <c r="I11" s="4">
        <v>1</v>
      </c>
      <c r="J11" s="4">
        <v>0</v>
      </c>
      <c r="K11" s="4">
        <v>0</v>
      </c>
      <c r="L11" s="4">
        <v>0</v>
      </c>
      <c r="M11" s="4">
        <v>1</v>
      </c>
      <c r="N11" s="4">
        <v>1</v>
      </c>
      <c r="O11" s="4">
        <v>0</v>
      </c>
      <c r="P11" s="4">
        <v>0</v>
      </c>
      <c r="Q11" s="4"/>
      <c r="R11" s="4" t="s">
        <v>63</v>
      </c>
      <c r="S11" s="4">
        <v>0</v>
      </c>
      <c r="T11" s="4">
        <v>1</v>
      </c>
      <c r="U11" s="4">
        <v>0</v>
      </c>
      <c r="V11" s="4">
        <v>0</v>
      </c>
      <c r="W11" s="4">
        <v>0</v>
      </c>
      <c r="X11" s="4">
        <v>0</v>
      </c>
      <c r="Y11" s="4">
        <v>0</v>
      </c>
      <c r="Z11" s="4">
        <v>30</v>
      </c>
      <c r="AA11" s="4">
        <v>25</v>
      </c>
      <c r="AB11" s="4">
        <v>2</v>
      </c>
      <c r="AC11" s="4">
        <v>0</v>
      </c>
      <c r="AD11" s="4" t="s">
        <v>110</v>
      </c>
      <c r="AE11" s="4">
        <v>1</v>
      </c>
      <c r="AF11" s="4" t="s">
        <v>89</v>
      </c>
      <c r="AG11" s="4">
        <v>0</v>
      </c>
      <c r="AH11" s="4">
        <v>0</v>
      </c>
      <c r="AI11" s="4">
        <v>0</v>
      </c>
      <c r="AJ11" s="4">
        <v>1</v>
      </c>
      <c r="AK11" s="4">
        <v>0</v>
      </c>
      <c r="AL11" s="4">
        <v>0</v>
      </c>
      <c r="AM11" s="4">
        <v>0</v>
      </c>
      <c r="AN11" s="4">
        <v>1</v>
      </c>
      <c r="AO11" s="4" t="s">
        <v>111</v>
      </c>
      <c r="AP11" s="4">
        <v>2</v>
      </c>
      <c r="AQ11" s="4">
        <v>1</v>
      </c>
      <c r="AR11" s="4" t="s">
        <v>66</v>
      </c>
      <c r="AS11" s="4">
        <v>1</v>
      </c>
      <c r="AT11" s="4">
        <v>1</v>
      </c>
      <c r="AU11" s="4">
        <v>1</v>
      </c>
      <c r="AV11" s="4">
        <v>0</v>
      </c>
      <c r="AW11" s="4" t="s">
        <v>112</v>
      </c>
      <c r="AX11" s="4">
        <v>1</v>
      </c>
      <c r="AY11" s="4">
        <v>1</v>
      </c>
      <c r="AZ11" s="4">
        <v>1</v>
      </c>
      <c r="BA11" s="4">
        <v>0</v>
      </c>
      <c r="BB11" s="4">
        <v>0</v>
      </c>
      <c r="BC11" s="4">
        <v>0</v>
      </c>
      <c r="BD11" s="4">
        <v>0</v>
      </c>
      <c r="BE11" s="4">
        <v>0</v>
      </c>
      <c r="BF11" s="4">
        <v>1</v>
      </c>
      <c r="BG11" s="4">
        <v>0</v>
      </c>
      <c r="BH11" s="4">
        <v>0</v>
      </c>
    </row>
    <row r="12" spans="1:61">
      <c r="A12" s="4" t="s">
        <v>113</v>
      </c>
      <c r="B12" s="4">
        <v>1</v>
      </c>
      <c r="C12" s="4">
        <v>1</v>
      </c>
      <c r="D12" s="4"/>
      <c r="E12" s="4" t="s">
        <v>69</v>
      </c>
      <c r="F12" s="4"/>
      <c r="G12" s="4" t="s">
        <v>114</v>
      </c>
      <c r="H12" s="4">
        <v>1</v>
      </c>
      <c r="I12" s="4">
        <v>1</v>
      </c>
      <c r="J12" s="4">
        <v>0</v>
      </c>
      <c r="K12" s="4">
        <v>0</v>
      </c>
      <c r="L12" s="4">
        <v>0</v>
      </c>
      <c r="M12" s="4">
        <v>0</v>
      </c>
      <c r="N12" s="4">
        <v>0</v>
      </c>
      <c r="O12" s="4">
        <v>0</v>
      </c>
      <c r="P12" s="4">
        <v>0</v>
      </c>
      <c r="Q12" s="4"/>
      <c r="R12" s="4" t="s">
        <v>88</v>
      </c>
      <c r="S12" s="4">
        <v>0</v>
      </c>
      <c r="T12" s="4">
        <v>0</v>
      </c>
      <c r="U12" s="4">
        <v>1</v>
      </c>
      <c r="V12" s="4">
        <v>0</v>
      </c>
      <c r="W12" s="4">
        <v>0</v>
      </c>
      <c r="X12" s="4">
        <v>0</v>
      </c>
      <c r="Y12" s="4">
        <v>0</v>
      </c>
      <c r="Z12" s="4">
        <v>35</v>
      </c>
      <c r="AA12" s="4">
        <v>100</v>
      </c>
      <c r="AB12" s="4">
        <v>1</v>
      </c>
      <c r="AC12" s="4">
        <v>0</v>
      </c>
      <c r="AD12" s="4" t="s">
        <v>64</v>
      </c>
      <c r="AE12" s="4">
        <v>1</v>
      </c>
      <c r="AF12" s="4" t="s">
        <v>33</v>
      </c>
      <c r="AG12" s="4">
        <v>0</v>
      </c>
      <c r="AH12" s="4">
        <v>1</v>
      </c>
      <c r="AI12" s="4">
        <v>0</v>
      </c>
      <c r="AJ12" s="4">
        <v>0</v>
      </c>
      <c r="AK12" s="4">
        <v>0</v>
      </c>
      <c r="AL12" s="4">
        <v>0</v>
      </c>
      <c r="AM12" s="4">
        <v>0</v>
      </c>
      <c r="AN12" s="4">
        <v>0</v>
      </c>
      <c r="AO12" s="4"/>
      <c r="AP12" s="4">
        <v>3</v>
      </c>
      <c r="AQ12" s="4">
        <v>1</v>
      </c>
      <c r="AR12" s="4" t="s">
        <v>47</v>
      </c>
      <c r="AS12" s="4">
        <v>0</v>
      </c>
      <c r="AT12" s="4">
        <v>0</v>
      </c>
      <c r="AU12" s="4">
        <v>0</v>
      </c>
      <c r="AV12" s="4">
        <v>1</v>
      </c>
      <c r="AW12" s="4" t="s">
        <v>115</v>
      </c>
      <c r="AX12" s="4">
        <v>1</v>
      </c>
      <c r="AY12" s="4">
        <v>1</v>
      </c>
      <c r="AZ12" s="4">
        <v>0</v>
      </c>
      <c r="BA12" s="4">
        <v>1</v>
      </c>
      <c r="BB12" s="4">
        <v>0</v>
      </c>
      <c r="BC12" s="4">
        <v>1</v>
      </c>
      <c r="BD12" s="4">
        <v>1</v>
      </c>
      <c r="BE12" s="4">
        <v>1</v>
      </c>
      <c r="BF12" s="4">
        <v>0</v>
      </c>
      <c r="BG12" s="4">
        <v>0</v>
      </c>
      <c r="BH12" s="4">
        <v>0</v>
      </c>
    </row>
    <row r="13" spans="1:61">
      <c r="A13" s="4" t="s">
        <v>113</v>
      </c>
      <c r="B13" s="4">
        <v>1</v>
      </c>
      <c r="C13" s="4">
        <v>1</v>
      </c>
      <c r="D13" s="4"/>
      <c r="E13" s="4" t="s">
        <v>69</v>
      </c>
      <c r="F13" s="4"/>
      <c r="G13" s="4" t="s">
        <v>62</v>
      </c>
      <c r="H13" s="4">
        <v>0</v>
      </c>
      <c r="I13" s="4">
        <v>1</v>
      </c>
      <c r="J13" s="4">
        <v>0</v>
      </c>
      <c r="K13" s="4">
        <v>0</v>
      </c>
      <c r="L13" s="4">
        <v>1</v>
      </c>
      <c r="M13" s="4">
        <v>1</v>
      </c>
      <c r="N13" s="4">
        <v>0</v>
      </c>
      <c r="O13" s="4">
        <v>1</v>
      </c>
      <c r="P13" s="4">
        <v>0</v>
      </c>
      <c r="Q13" s="4"/>
      <c r="R13" s="4" t="s">
        <v>97</v>
      </c>
      <c r="S13" s="4">
        <v>0</v>
      </c>
      <c r="T13" s="4">
        <v>0</v>
      </c>
      <c r="U13" s="4">
        <v>0</v>
      </c>
      <c r="V13" s="4">
        <v>0</v>
      </c>
      <c r="W13" s="4">
        <v>1</v>
      </c>
      <c r="X13" s="4">
        <v>0</v>
      </c>
      <c r="Y13" s="4">
        <v>0</v>
      </c>
      <c r="Z13" s="4">
        <v>25</v>
      </c>
      <c r="AA13" s="4">
        <v>25</v>
      </c>
      <c r="AB13" s="4">
        <v>0</v>
      </c>
      <c r="AC13" s="4">
        <v>2</v>
      </c>
      <c r="AD13" s="4" t="s">
        <v>64</v>
      </c>
      <c r="AE13" s="4">
        <v>1</v>
      </c>
      <c r="AF13" s="4" t="s">
        <v>33</v>
      </c>
      <c r="AG13" s="4">
        <v>0</v>
      </c>
      <c r="AH13" s="4">
        <v>1</v>
      </c>
      <c r="AI13" s="4">
        <v>0</v>
      </c>
      <c r="AJ13" s="4">
        <v>0</v>
      </c>
      <c r="AK13" s="4">
        <v>0</v>
      </c>
      <c r="AL13" s="4">
        <v>0</v>
      </c>
      <c r="AM13" s="4">
        <v>0</v>
      </c>
      <c r="AN13" s="4">
        <v>0</v>
      </c>
      <c r="AO13" s="4"/>
      <c r="AP13" s="4">
        <v>3</v>
      </c>
      <c r="AQ13" s="4">
        <v>1</v>
      </c>
      <c r="AR13" s="4" t="s">
        <v>100</v>
      </c>
      <c r="AS13" s="4">
        <v>0</v>
      </c>
      <c r="AT13" s="4">
        <v>1</v>
      </c>
      <c r="AU13" s="4">
        <v>0</v>
      </c>
      <c r="AV13" s="4">
        <v>0</v>
      </c>
      <c r="AW13" s="4" t="s">
        <v>116</v>
      </c>
      <c r="AX13" s="4">
        <v>1</v>
      </c>
      <c r="AY13" s="4">
        <v>1</v>
      </c>
      <c r="AZ13" s="4">
        <v>0</v>
      </c>
      <c r="BA13" s="4">
        <v>1</v>
      </c>
      <c r="BB13" s="4">
        <v>0</v>
      </c>
      <c r="BC13" s="4">
        <v>0</v>
      </c>
      <c r="BD13" s="4">
        <v>0</v>
      </c>
      <c r="BE13" s="4">
        <v>0</v>
      </c>
      <c r="BF13" s="4">
        <v>1</v>
      </c>
      <c r="BG13" s="4">
        <v>0</v>
      </c>
      <c r="BH13" s="4">
        <v>0</v>
      </c>
      <c r="BI13" t="s">
        <v>117</v>
      </c>
    </row>
    <row r="14" spans="1:61">
      <c r="A14" s="4" t="s">
        <v>113</v>
      </c>
      <c r="B14" s="4">
        <v>1</v>
      </c>
      <c r="C14" s="4">
        <v>1</v>
      </c>
      <c r="D14" s="4"/>
      <c r="E14" s="4" t="s">
        <v>118</v>
      </c>
      <c r="F14" s="4"/>
      <c r="G14" s="4" t="s">
        <v>75</v>
      </c>
      <c r="H14" s="4">
        <v>1</v>
      </c>
      <c r="I14" s="4">
        <v>1</v>
      </c>
      <c r="J14" s="4">
        <v>1</v>
      </c>
      <c r="K14" s="4">
        <v>0</v>
      </c>
      <c r="L14" s="4">
        <v>0</v>
      </c>
      <c r="M14" s="4">
        <v>0</v>
      </c>
      <c r="N14" s="4">
        <v>0</v>
      </c>
      <c r="O14" s="4">
        <v>1</v>
      </c>
      <c r="P14" s="4">
        <v>0</v>
      </c>
      <c r="Q14" s="4"/>
      <c r="R14" s="4" t="s">
        <v>88</v>
      </c>
      <c r="S14" s="4">
        <v>0</v>
      </c>
      <c r="T14" s="4">
        <v>0</v>
      </c>
      <c r="U14" s="4">
        <v>1</v>
      </c>
      <c r="V14" s="4">
        <v>0</v>
      </c>
      <c r="W14" s="4">
        <v>0</v>
      </c>
      <c r="X14" s="4">
        <v>0</v>
      </c>
      <c r="Y14" s="4">
        <v>0</v>
      </c>
      <c r="Z14" s="4">
        <v>100</v>
      </c>
      <c r="AA14" s="4">
        <v>100</v>
      </c>
      <c r="AB14" s="4">
        <v>2.25</v>
      </c>
      <c r="AC14" s="4">
        <v>2</v>
      </c>
      <c r="AD14" s="4" t="s">
        <v>64</v>
      </c>
      <c r="AE14" s="4">
        <v>1</v>
      </c>
      <c r="AF14" s="4" t="s">
        <v>33</v>
      </c>
      <c r="AG14" s="4">
        <v>0</v>
      </c>
      <c r="AH14" s="4">
        <v>1</v>
      </c>
      <c r="AI14" s="4">
        <v>0</v>
      </c>
      <c r="AJ14" s="4">
        <v>0</v>
      </c>
      <c r="AK14" s="4">
        <v>0</v>
      </c>
      <c r="AL14" s="4">
        <v>0</v>
      </c>
      <c r="AM14" s="4">
        <v>0</v>
      </c>
      <c r="AN14" s="4">
        <v>0</v>
      </c>
      <c r="AO14" s="4"/>
      <c r="AP14" s="4">
        <v>4</v>
      </c>
      <c r="AQ14" s="4">
        <v>1</v>
      </c>
      <c r="AR14" s="4" t="s">
        <v>100</v>
      </c>
      <c r="AS14" s="4">
        <v>0</v>
      </c>
      <c r="AT14" s="4">
        <v>1</v>
      </c>
      <c r="AU14" s="4">
        <v>0</v>
      </c>
      <c r="AV14" s="4">
        <v>0</v>
      </c>
      <c r="AW14" s="4" t="s">
        <v>119</v>
      </c>
      <c r="AX14" s="4">
        <v>1</v>
      </c>
      <c r="AY14" s="4">
        <v>1</v>
      </c>
      <c r="AZ14" s="4">
        <v>0</v>
      </c>
      <c r="BA14" s="4">
        <v>0</v>
      </c>
      <c r="BB14" s="4">
        <v>0</v>
      </c>
      <c r="BC14" s="4">
        <v>1</v>
      </c>
      <c r="BD14" s="4">
        <v>1</v>
      </c>
      <c r="BE14" s="4">
        <v>1</v>
      </c>
      <c r="BF14" s="4">
        <v>0</v>
      </c>
      <c r="BG14" s="4">
        <v>0</v>
      </c>
      <c r="BH14" s="4">
        <v>1</v>
      </c>
    </row>
    <row r="15" spans="1:61">
      <c r="A15" s="4" t="s">
        <v>120</v>
      </c>
      <c r="B15" s="4">
        <v>1</v>
      </c>
      <c r="C15" s="4"/>
      <c r="D15" s="4">
        <v>1</v>
      </c>
      <c r="E15" s="4" t="s">
        <v>69</v>
      </c>
      <c r="F15" s="4"/>
      <c r="G15" s="4" t="s">
        <v>121</v>
      </c>
      <c r="H15" s="4">
        <v>0</v>
      </c>
      <c r="I15" s="4">
        <v>0</v>
      </c>
      <c r="J15" s="4">
        <v>0</v>
      </c>
      <c r="K15" s="4">
        <v>0</v>
      </c>
      <c r="L15" s="4">
        <v>1</v>
      </c>
      <c r="M15" s="4">
        <v>1</v>
      </c>
      <c r="N15" s="4">
        <v>0</v>
      </c>
      <c r="O15" s="4">
        <v>1</v>
      </c>
      <c r="P15" s="4">
        <v>0</v>
      </c>
      <c r="Q15" s="4"/>
      <c r="R15" s="4" t="s">
        <v>88</v>
      </c>
      <c r="S15" s="4">
        <v>0</v>
      </c>
      <c r="T15" s="4">
        <v>0</v>
      </c>
      <c r="U15" s="4">
        <v>1</v>
      </c>
      <c r="V15" s="4">
        <v>0</v>
      </c>
      <c r="W15" s="4">
        <v>0</v>
      </c>
      <c r="X15" s="4">
        <v>0</v>
      </c>
      <c r="Y15" s="4">
        <v>0</v>
      </c>
      <c r="Z15" s="4">
        <v>40</v>
      </c>
      <c r="AA15" s="4">
        <v>100</v>
      </c>
      <c r="AB15" s="4">
        <v>1</v>
      </c>
      <c r="AC15" s="4">
        <v>1</v>
      </c>
      <c r="AD15" s="4" t="s">
        <v>64</v>
      </c>
      <c r="AE15" s="4">
        <v>1</v>
      </c>
      <c r="AF15" s="4" t="s">
        <v>122</v>
      </c>
      <c r="AG15" s="4">
        <v>0</v>
      </c>
      <c r="AH15" s="4">
        <v>1</v>
      </c>
      <c r="AI15" s="4">
        <v>1</v>
      </c>
      <c r="AJ15" s="4">
        <v>0</v>
      </c>
      <c r="AK15" s="4">
        <v>0</v>
      </c>
      <c r="AL15" s="4">
        <v>0</v>
      </c>
      <c r="AM15" s="4">
        <v>0</v>
      </c>
      <c r="AN15" s="4">
        <v>0</v>
      </c>
      <c r="AO15" s="4"/>
      <c r="AP15" s="4">
        <v>3</v>
      </c>
      <c r="AQ15" s="4">
        <v>1</v>
      </c>
      <c r="AR15" s="4" t="s">
        <v>100</v>
      </c>
      <c r="AS15" s="4">
        <v>0</v>
      </c>
      <c r="AT15" s="4">
        <v>1</v>
      </c>
      <c r="AU15" s="4">
        <v>0</v>
      </c>
      <c r="AV15" s="4">
        <v>0</v>
      </c>
      <c r="AW15" s="4" t="s">
        <v>123</v>
      </c>
      <c r="AX15" s="4">
        <v>0</v>
      </c>
      <c r="AY15" s="4">
        <v>0</v>
      </c>
      <c r="AZ15" s="4">
        <v>0</v>
      </c>
      <c r="BA15" s="4">
        <v>1</v>
      </c>
      <c r="BB15" s="4">
        <v>0</v>
      </c>
      <c r="BC15" s="4">
        <v>0</v>
      </c>
      <c r="BD15" s="4">
        <v>1</v>
      </c>
      <c r="BE15" s="4">
        <v>1</v>
      </c>
      <c r="BF15" s="4">
        <v>1</v>
      </c>
      <c r="BG15" s="4">
        <v>0</v>
      </c>
      <c r="BH15" s="4">
        <v>0</v>
      </c>
    </row>
    <row r="16" spans="1:61">
      <c r="A16" s="4" t="s">
        <v>120</v>
      </c>
      <c r="B16" s="4">
        <v>1</v>
      </c>
      <c r="C16" s="4"/>
      <c r="D16" s="4">
        <v>1</v>
      </c>
      <c r="E16" s="4" t="s">
        <v>69</v>
      </c>
      <c r="F16" s="4"/>
      <c r="G16" s="4" t="s">
        <v>124</v>
      </c>
      <c r="H16" s="4">
        <v>0</v>
      </c>
      <c r="I16" s="4">
        <v>0</v>
      </c>
      <c r="J16" s="4">
        <v>0</v>
      </c>
      <c r="K16" s="4">
        <v>0</v>
      </c>
      <c r="L16" s="4">
        <v>1</v>
      </c>
      <c r="M16" s="4">
        <v>1</v>
      </c>
      <c r="N16" s="4">
        <v>0</v>
      </c>
      <c r="O16" s="4">
        <v>0</v>
      </c>
      <c r="P16" s="4">
        <v>1</v>
      </c>
      <c r="Q16" s="4" t="s">
        <v>125</v>
      </c>
      <c r="R16" s="4" t="s">
        <v>63</v>
      </c>
      <c r="S16" s="4">
        <v>0</v>
      </c>
      <c r="T16" s="4">
        <v>1</v>
      </c>
      <c r="U16" s="4">
        <v>0</v>
      </c>
      <c r="V16" s="4">
        <v>0</v>
      </c>
      <c r="W16" s="4">
        <v>0</v>
      </c>
      <c r="X16" s="4">
        <v>0</v>
      </c>
      <c r="Y16" s="4">
        <v>0</v>
      </c>
      <c r="Z16" s="4">
        <v>90</v>
      </c>
      <c r="AA16" s="4">
        <v>100</v>
      </c>
      <c r="AB16" s="4">
        <v>2.5</v>
      </c>
      <c r="AC16" s="4">
        <v>1</v>
      </c>
      <c r="AD16" s="4" t="s">
        <v>64</v>
      </c>
      <c r="AE16" s="4">
        <v>1</v>
      </c>
      <c r="AF16" s="4" t="s">
        <v>33</v>
      </c>
      <c r="AG16" s="4">
        <v>0</v>
      </c>
      <c r="AH16" s="4">
        <v>1</v>
      </c>
      <c r="AI16" s="4">
        <v>0</v>
      </c>
      <c r="AJ16" s="4">
        <v>0</v>
      </c>
      <c r="AK16" s="4">
        <v>0</v>
      </c>
      <c r="AL16" s="4">
        <v>0</v>
      </c>
      <c r="AM16" s="4">
        <v>0</v>
      </c>
      <c r="AN16" s="4">
        <v>0</v>
      </c>
      <c r="AO16" s="4"/>
      <c r="AP16" s="4">
        <v>4</v>
      </c>
      <c r="AQ16" s="4">
        <v>1</v>
      </c>
      <c r="AR16" s="4" t="s">
        <v>84</v>
      </c>
      <c r="AS16" s="4">
        <v>1</v>
      </c>
      <c r="AT16" s="4">
        <v>1</v>
      </c>
      <c r="AU16" s="4">
        <v>0</v>
      </c>
      <c r="AV16" s="4">
        <v>0</v>
      </c>
      <c r="AW16" s="4" t="s">
        <v>126</v>
      </c>
      <c r="AX16" s="4">
        <v>1</v>
      </c>
      <c r="AY16" s="4">
        <v>1</v>
      </c>
      <c r="AZ16" s="4">
        <v>0</v>
      </c>
      <c r="BA16" s="4">
        <v>0</v>
      </c>
      <c r="BB16" s="4">
        <v>1</v>
      </c>
      <c r="BC16" s="4">
        <v>0</v>
      </c>
      <c r="BD16" s="4">
        <v>1</v>
      </c>
      <c r="BE16" s="4">
        <v>1</v>
      </c>
      <c r="BF16" s="4">
        <v>1</v>
      </c>
      <c r="BG16" s="4">
        <v>0</v>
      </c>
      <c r="BH16" s="4">
        <v>0</v>
      </c>
    </row>
    <row r="17" spans="1:62">
      <c r="A17" s="4" t="s">
        <v>127</v>
      </c>
      <c r="B17" s="4">
        <v>1</v>
      </c>
      <c r="C17" s="4">
        <v>1</v>
      </c>
      <c r="D17" s="4"/>
      <c r="E17" s="4" t="s">
        <v>69</v>
      </c>
      <c r="F17" s="4"/>
      <c r="G17" s="4" t="s">
        <v>128</v>
      </c>
      <c r="H17" s="4">
        <v>0</v>
      </c>
      <c r="I17" s="4">
        <v>1</v>
      </c>
      <c r="J17" s="4">
        <v>1</v>
      </c>
      <c r="K17" s="4">
        <v>1</v>
      </c>
      <c r="L17" s="4">
        <v>0</v>
      </c>
      <c r="M17" s="4">
        <v>0</v>
      </c>
      <c r="N17" s="4">
        <v>0</v>
      </c>
      <c r="O17" s="4">
        <v>0</v>
      </c>
      <c r="P17" s="4">
        <v>0</v>
      </c>
      <c r="Q17" s="4"/>
      <c r="R17" s="4" t="s">
        <v>97</v>
      </c>
      <c r="S17" s="4">
        <v>0</v>
      </c>
      <c r="T17" s="4">
        <v>0</v>
      </c>
      <c r="U17" s="4">
        <v>0</v>
      </c>
      <c r="V17" s="4">
        <v>0</v>
      </c>
      <c r="W17" s="4">
        <v>1</v>
      </c>
      <c r="X17" s="4">
        <v>0</v>
      </c>
      <c r="Y17" s="4">
        <v>0</v>
      </c>
      <c r="Z17" s="4">
        <v>10</v>
      </c>
      <c r="AA17" s="4">
        <v>5</v>
      </c>
      <c r="AB17" s="4">
        <v>0</v>
      </c>
      <c r="AC17" s="4">
        <v>1</v>
      </c>
      <c r="AD17" s="4" t="s">
        <v>64</v>
      </c>
      <c r="AE17" s="4">
        <v>1</v>
      </c>
      <c r="AF17" s="4" t="s">
        <v>33</v>
      </c>
      <c r="AG17" s="4">
        <v>0</v>
      </c>
      <c r="AH17" s="4">
        <v>1</v>
      </c>
      <c r="AI17" s="4">
        <v>0</v>
      </c>
      <c r="AJ17" s="4">
        <v>0</v>
      </c>
      <c r="AK17" s="4">
        <v>0</v>
      </c>
      <c r="AL17" s="4">
        <v>0</v>
      </c>
      <c r="AM17" s="4">
        <v>0</v>
      </c>
      <c r="AN17" s="4">
        <v>0</v>
      </c>
      <c r="AO17" s="4"/>
      <c r="AP17" s="4">
        <v>2</v>
      </c>
      <c r="AQ17" s="4">
        <v>1</v>
      </c>
      <c r="AR17" s="4" t="s">
        <v>100</v>
      </c>
      <c r="AS17" s="4">
        <v>0</v>
      </c>
      <c r="AT17" s="4">
        <v>1</v>
      </c>
      <c r="AU17" s="4">
        <v>0</v>
      </c>
      <c r="AV17" s="4">
        <v>0</v>
      </c>
      <c r="AW17" s="4" t="s">
        <v>49</v>
      </c>
      <c r="AX17" s="4">
        <v>1</v>
      </c>
      <c r="AY17" s="4">
        <v>0</v>
      </c>
      <c r="AZ17" s="4">
        <v>0</v>
      </c>
      <c r="BA17" s="4">
        <v>0</v>
      </c>
      <c r="BB17" s="4">
        <v>0</v>
      </c>
      <c r="BC17" s="4">
        <v>0</v>
      </c>
      <c r="BD17" s="4">
        <v>0</v>
      </c>
      <c r="BE17" s="4">
        <v>0</v>
      </c>
      <c r="BF17" s="4">
        <v>0</v>
      </c>
      <c r="BG17" s="4">
        <v>0</v>
      </c>
      <c r="BH17" s="4">
        <v>0</v>
      </c>
    </row>
    <row r="18" spans="1:62">
      <c r="A18" s="4" t="s">
        <v>129</v>
      </c>
      <c r="B18" s="4">
        <v>1</v>
      </c>
      <c r="C18" s="4"/>
      <c r="D18" s="4">
        <v>1</v>
      </c>
      <c r="E18" s="4" t="s">
        <v>118</v>
      </c>
      <c r="F18" s="4"/>
      <c r="G18" s="4" t="s">
        <v>130</v>
      </c>
      <c r="H18" s="4">
        <v>0</v>
      </c>
      <c r="I18" s="4">
        <v>1</v>
      </c>
      <c r="J18" s="4">
        <v>0</v>
      </c>
      <c r="K18" s="4">
        <v>1</v>
      </c>
      <c r="L18" s="4">
        <v>1</v>
      </c>
      <c r="M18" s="4">
        <v>1</v>
      </c>
      <c r="N18" s="4">
        <v>0</v>
      </c>
      <c r="O18" s="4">
        <v>1</v>
      </c>
      <c r="P18" s="4">
        <v>1</v>
      </c>
      <c r="Q18" s="4" t="s">
        <v>131</v>
      </c>
      <c r="R18" s="4" t="s">
        <v>97</v>
      </c>
      <c r="S18" s="4">
        <v>0</v>
      </c>
      <c r="T18" s="4">
        <v>0</v>
      </c>
      <c r="U18" s="4">
        <v>0</v>
      </c>
      <c r="V18" s="4">
        <v>0</v>
      </c>
      <c r="W18" s="4">
        <v>1</v>
      </c>
      <c r="X18" s="4">
        <v>0</v>
      </c>
      <c r="Y18" s="4">
        <v>0</v>
      </c>
      <c r="Z18" s="4">
        <v>15</v>
      </c>
      <c r="AA18" s="4">
        <v>0</v>
      </c>
      <c r="AB18" s="4">
        <v>0</v>
      </c>
      <c r="AC18" s="4">
        <v>2</v>
      </c>
      <c r="AD18" s="4" t="s">
        <v>110</v>
      </c>
      <c r="AE18" s="4">
        <v>1</v>
      </c>
      <c r="AF18" s="4" t="s">
        <v>33</v>
      </c>
      <c r="AG18" s="4">
        <v>0</v>
      </c>
      <c r="AH18" s="4">
        <v>1</v>
      </c>
      <c r="AI18" s="4">
        <v>0</v>
      </c>
      <c r="AJ18" s="4">
        <v>0</v>
      </c>
      <c r="AK18" s="4">
        <v>0</v>
      </c>
      <c r="AL18" s="4">
        <v>0</v>
      </c>
      <c r="AM18" s="4">
        <v>0</v>
      </c>
      <c r="AN18" s="4">
        <v>0</v>
      </c>
      <c r="AO18" s="4"/>
      <c r="AP18" s="4">
        <v>2</v>
      </c>
      <c r="AQ18" s="4">
        <v>1</v>
      </c>
      <c r="AR18" s="4" t="s">
        <v>66</v>
      </c>
      <c r="AS18" s="4">
        <v>1</v>
      </c>
      <c r="AT18" s="4">
        <v>1</v>
      </c>
      <c r="AU18" s="4">
        <v>1</v>
      </c>
      <c r="AV18" s="4">
        <v>0</v>
      </c>
      <c r="AW18" s="4" t="s">
        <v>132</v>
      </c>
      <c r="AX18" s="4">
        <v>1</v>
      </c>
      <c r="AY18" s="4">
        <v>1</v>
      </c>
      <c r="AZ18" s="4">
        <v>1</v>
      </c>
      <c r="BA18" s="4">
        <v>0</v>
      </c>
      <c r="BB18" s="4">
        <v>1</v>
      </c>
      <c r="BC18" s="4">
        <v>0</v>
      </c>
      <c r="BD18" s="4">
        <v>0</v>
      </c>
      <c r="BE18" s="4">
        <v>0</v>
      </c>
      <c r="BF18" s="4">
        <v>0</v>
      </c>
      <c r="BG18" s="4">
        <v>0</v>
      </c>
      <c r="BH18" s="4">
        <v>0</v>
      </c>
    </row>
    <row r="19" spans="1:62">
      <c r="A19" s="4" t="s">
        <v>133</v>
      </c>
      <c r="B19" s="4">
        <v>1</v>
      </c>
      <c r="C19" s="4">
        <v>1</v>
      </c>
      <c r="D19" s="4"/>
      <c r="E19" s="4" t="s">
        <v>134</v>
      </c>
      <c r="F19" s="4" t="s">
        <v>135</v>
      </c>
      <c r="G19" s="4" t="s">
        <v>9</v>
      </c>
      <c r="H19" s="4">
        <v>0</v>
      </c>
      <c r="I19" s="4">
        <v>0</v>
      </c>
      <c r="J19" s="4">
        <v>1</v>
      </c>
      <c r="K19" s="4">
        <v>0</v>
      </c>
      <c r="L19" s="4">
        <v>0</v>
      </c>
      <c r="M19" s="4">
        <v>0</v>
      </c>
      <c r="N19" s="4">
        <v>0</v>
      </c>
      <c r="O19" s="4">
        <v>0</v>
      </c>
      <c r="P19" s="4">
        <v>0</v>
      </c>
      <c r="Q19" s="4"/>
      <c r="R19" s="4" t="s">
        <v>76</v>
      </c>
      <c r="S19" s="4">
        <v>0</v>
      </c>
      <c r="T19" s="4">
        <v>0</v>
      </c>
      <c r="U19" s="4">
        <v>0</v>
      </c>
      <c r="V19" s="4">
        <v>0</v>
      </c>
      <c r="W19" s="4">
        <v>0</v>
      </c>
      <c r="X19" s="4">
        <v>0</v>
      </c>
      <c r="Y19" s="4">
        <v>1</v>
      </c>
      <c r="Z19" s="4">
        <v>5</v>
      </c>
      <c r="AA19" s="4">
        <v>0</v>
      </c>
      <c r="AB19" s="4">
        <v>0</v>
      </c>
      <c r="AC19" s="4">
        <v>1</v>
      </c>
      <c r="AD19" s="4" t="s">
        <v>110</v>
      </c>
      <c r="AE19" s="4">
        <v>1</v>
      </c>
      <c r="AF19" s="4" t="s">
        <v>32</v>
      </c>
      <c r="AG19" s="4">
        <v>1</v>
      </c>
      <c r="AH19" s="4">
        <v>0</v>
      </c>
      <c r="AI19" s="4">
        <v>0</v>
      </c>
      <c r="AJ19" s="4">
        <v>0</v>
      </c>
      <c r="AK19" s="4">
        <v>0</v>
      </c>
      <c r="AL19" s="4">
        <v>0</v>
      </c>
      <c r="AM19" s="4">
        <v>0</v>
      </c>
      <c r="AN19" s="4">
        <v>0</v>
      </c>
      <c r="AO19" s="4"/>
      <c r="AP19" s="4">
        <v>1</v>
      </c>
      <c r="AQ19" s="4">
        <v>1</v>
      </c>
      <c r="AR19" s="4" t="s">
        <v>136</v>
      </c>
      <c r="AS19" s="4">
        <v>0</v>
      </c>
      <c r="AT19" s="4">
        <v>1</v>
      </c>
      <c r="AU19" s="4">
        <v>0</v>
      </c>
      <c r="AV19" s="4">
        <v>1</v>
      </c>
      <c r="AW19" s="4" t="s">
        <v>137</v>
      </c>
      <c r="AX19" s="4">
        <v>1</v>
      </c>
      <c r="AY19" s="4">
        <v>1</v>
      </c>
      <c r="AZ19" s="4">
        <v>0</v>
      </c>
      <c r="BA19" s="4">
        <v>0</v>
      </c>
      <c r="BB19" s="4">
        <v>0</v>
      </c>
      <c r="BC19" s="4">
        <v>0</v>
      </c>
      <c r="BD19" s="4">
        <v>1</v>
      </c>
      <c r="BE19" s="4">
        <v>0</v>
      </c>
      <c r="BF19" s="4">
        <v>1</v>
      </c>
      <c r="BG19" s="4">
        <v>0</v>
      </c>
      <c r="BH19" s="4">
        <v>1</v>
      </c>
    </row>
    <row r="20" spans="1:62">
      <c r="A20" s="4" t="s">
        <v>138</v>
      </c>
      <c r="B20" s="4">
        <v>1</v>
      </c>
      <c r="C20" s="4"/>
      <c r="D20" s="4">
        <v>1</v>
      </c>
      <c r="E20" s="4" t="s">
        <v>69</v>
      </c>
      <c r="F20" s="4" t="s">
        <v>139</v>
      </c>
      <c r="G20" s="4" t="s">
        <v>140</v>
      </c>
      <c r="H20" s="4">
        <v>0</v>
      </c>
      <c r="I20" s="4">
        <v>0</v>
      </c>
      <c r="J20" s="4">
        <v>0</v>
      </c>
      <c r="K20" s="4">
        <v>0</v>
      </c>
      <c r="L20" s="4">
        <v>0</v>
      </c>
      <c r="M20" s="4">
        <v>0</v>
      </c>
      <c r="N20" s="4">
        <v>0</v>
      </c>
      <c r="O20" s="4">
        <v>1</v>
      </c>
      <c r="P20" s="4">
        <v>0</v>
      </c>
      <c r="Q20" s="4"/>
      <c r="R20" s="4" t="s">
        <v>97</v>
      </c>
      <c r="S20" s="4">
        <v>0</v>
      </c>
      <c r="T20" s="4">
        <v>0</v>
      </c>
      <c r="U20" s="4">
        <v>0</v>
      </c>
      <c r="V20" s="4">
        <v>0</v>
      </c>
      <c r="W20" s="4">
        <v>1</v>
      </c>
      <c r="X20" s="4">
        <v>0</v>
      </c>
      <c r="Y20" s="4">
        <v>0</v>
      </c>
      <c r="Z20" s="4">
        <v>10</v>
      </c>
      <c r="AA20" s="4">
        <v>10</v>
      </c>
      <c r="AB20" s="4">
        <v>0</v>
      </c>
      <c r="AC20" s="4">
        <v>0</v>
      </c>
      <c r="AD20" s="4" t="s">
        <v>110</v>
      </c>
      <c r="AE20" s="4">
        <v>1</v>
      </c>
      <c r="AF20" s="4" t="s">
        <v>141</v>
      </c>
      <c r="AG20" s="4">
        <v>0</v>
      </c>
      <c r="AH20" s="4">
        <v>1</v>
      </c>
      <c r="AI20" s="4">
        <v>1</v>
      </c>
      <c r="AJ20" s="4">
        <v>1</v>
      </c>
      <c r="AK20" s="4">
        <v>0</v>
      </c>
      <c r="AL20" s="4">
        <v>0</v>
      </c>
      <c r="AM20" s="4">
        <v>0</v>
      </c>
      <c r="AN20" s="4">
        <v>0</v>
      </c>
      <c r="AO20" s="4"/>
      <c r="AP20" s="4">
        <v>2</v>
      </c>
      <c r="AQ20" s="4">
        <v>1</v>
      </c>
      <c r="AR20" s="4" t="s">
        <v>46</v>
      </c>
      <c r="AS20" s="4">
        <v>0</v>
      </c>
      <c r="AT20" s="4">
        <v>0</v>
      </c>
      <c r="AU20" s="4">
        <v>1</v>
      </c>
      <c r="AV20" s="4">
        <v>0</v>
      </c>
      <c r="AW20" s="4" t="s">
        <v>142</v>
      </c>
      <c r="AX20" s="4">
        <v>1</v>
      </c>
      <c r="AY20" s="4">
        <v>0</v>
      </c>
      <c r="AZ20" s="4">
        <v>1</v>
      </c>
      <c r="BA20" s="4">
        <v>1</v>
      </c>
      <c r="BB20" s="4">
        <v>0</v>
      </c>
      <c r="BC20" s="4">
        <v>0</v>
      </c>
      <c r="BD20" s="4">
        <v>0</v>
      </c>
      <c r="BE20" s="4">
        <v>0</v>
      </c>
      <c r="BF20" s="4">
        <v>0</v>
      </c>
      <c r="BG20" s="4">
        <v>0</v>
      </c>
      <c r="BH20" s="4">
        <v>1</v>
      </c>
    </row>
    <row r="21" spans="1:62">
      <c r="A21" s="4" t="s">
        <v>138</v>
      </c>
      <c r="B21" s="4">
        <v>1</v>
      </c>
      <c r="C21" s="4"/>
      <c r="D21" s="4">
        <v>1</v>
      </c>
      <c r="E21" s="4" t="s">
        <v>61</v>
      </c>
      <c r="F21" s="4"/>
      <c r="G21" s="4" t="s">
        <v>143</v>
      </c>
      <c r="H21" s="4">
        <v>1</v>
      </c>
      <c r="I21" s="4">
        <v>1</v>
      </c>
      <c r="J21" s="4">
        <v>0</v>
      </c>
      <c r="K21" s="4">
        <v>0</v>
      </c>
      <c r="L21" s="4">
        <v>1</v>
      </c>
      <c r="M21" s="4">
        <v>1</v>
      </c>
      <c r="N21" s="4">
        <v>0</v>
      </c>
      <c r="O21" s="4">
        <v>1</v>
      </c>
      <c r="P21" s="4">
        <v>0</v>
      </c>
      <c r="Q21" s="4"/>
      <c r="R21" s="4" t="s">
        <v>63</v>
      </c>
      <c r="S21" s="4">
        <v>0</v>
      </c>
      <c r="T21" s="4">
        <v>1</v>
      </c>
      <c r="U21" s="4">
        <v>0</v>
      </c>
      <c r="V21" s="4">
        <v>0</v>
      </c>
      <c r="W21" s="4">
        <v>0</v>
      </c>
      <c r="X21" s="4">
        <v>0</v>
      </c>
      <c r="Y21" s="4">
        <v>0</v>
      </c>
      <c r="Z21" s="4">
        <v>25</v>
      </c>
      <c r="AA21" s="4">
        <v>15</v>
      </c>
      <c r="AB21" s="4">
        <v>3</v>
      </c>
      <c r="AC21" s="4">
        <v>0</v>
      </c>
      <c r="AD21" s="4" t="s">
        <v>64</v>
      </c>
      <c r="AE21" s="4">
        <v>1</v>
      </c>
      <c r="AF21" s="4" t="s">
        <v>144</v>
      </c>
      <c r="AG21" s="4">
        <v>0</v>
      </c>
      <c r="AH21" s="4">
        <v>0</v>
      </c>
      <c r="AI21" s="4">
        <v>0</v>
      </c>
      <c r="AJ21" s="4">
        <v>1</v>
      </c>
      <c r="AK21" s="4">
        <v>0</v>
      </c>
      <c r="AL21" s="4">
        <v>0</v>
      </c>
      <c r="AM21" s="4">
        <v>1</v>
      </c>
      <c r="AN21" s="4">
        <v>1</v>
      </c>
      <c r="AO21" s="4" t="s">
        <v>145</v>
      </c>
      <c r="AP21" s="4">
        <v>2</v>
      </c>
      <c r="AQ21" s="4">
        <v>1</v>
      </c>
      <c r="AR21" s="4" t="s">
        <v>66</v>
      </c>
      <c r="AS21" s="4">
        <v>1</v>
      </c>
      <c r="AT21" s="4">
        <v>1</v>
      </c>
      <c r="AU21" s="4">
        <v>1</v>
      </c>
      <c r="AV21" s="4">
        <v>0</v>
      </c>
      <c r="AW21" s="4" t="s">
        <v>112</v>
      </c>
      <c r="AX21" s="4">
        <v>1</v>
      </c>
      <c r="AY21" s="4">
        <v>1</v>
      </c>
      <c r="AZ21" s="4">
        <v>1</v>
      </c>
      <c r="BA21" s="4">
        <v>0</v>
      </c>
      <c r="BB21" s="4">
        <v>0</v>
      </c>
      <c r="BC21" s="4">
        <v>0</v>
      </c>
      <c r="BD21" s="4">
        <v>0</v>
      </c>
      <c r="BE21" s="4">
        <v>0</v>
      </c>
      <c r="BF21" s="4">
        <v>1</v>
      </c>
      <c r="BG21" s="4">
        <v>0</v>
      </c>
      <c r="BH21" s="4">
        <v>0</v>
      </c>
    </row>
    <row r="22" spans="1:62">
      <c r="A22" s="4" t="s">
        <v>138</v>
      </c>
      <c r="B22" s="4">
        <v>1</v>
      </c>
      <c r="C22" s="4"/>
      <c r="D22" s="4">
        <v>1</v>
      </c>
      <c r="E22" s="4" t="s">
        <v>69</v>
      </c>
      <c r="F22" s="4"/>
      <c r="G22" s="4" t="s">
        <v>146</v>
      </c>
      <c r="H22" s="4">
        <v>1</v>
      </c>
      <c r="I22" s="4">
        <v>1</v>
      </c>
      <c r="J22" s="4">
        <v>1</v>
      </c>
      <c r="K22" s="4">
        <v>1</v>
      </c>
      <c r="L22" s="4">
        <v>1</v>
      </c>
      <c r="M22" s="4">
        <v>0</v>
      </c>
      <c r="N22" s="4">
        <v>1</v>
      </c>
      <c r="O22" s="4">
        <v>1</v>
      </c>
      <c r="P22" s="4">
        <v>0</v>
      </c>
      <c r="Q22" s="4"/>
      <c r="R22" s="4" t="s">
        <v>63</v>
      </c>
      <c r="S22" s="4">
        <v>0</v>
      </c>
      <c r="T22" s="4">
        <v>1</v>
      </c>
      <c r="U22" s="4">
        <v>0</v>
      </c>
      <c r="V22" s="4">
        <v>0</v>
      </c>
      <c r="W22" s="4">
        <v>0</v>
      </c>
      <c r="X22" s="4">
        <v>0</v>
      </c>
      <c r="Y22" s="4">
        <v>0</v>
      </c>
      <c r="Z22" s="4">
        <v>40</v>
      </c>
      <c r="AA22" s="4">
        <v>40</v>
      </c>
      <c r="AB22" s="4">
        <v>0</v>
      </c>
      <c r="AC22" s="4">
        <v>9</v>
      </c>
      <c r="AD22" s="4" t="s">
        <v>110</v>
      </c>
      <c r="AE22" s="4">
        <v>1</v>
      </c>
      <c r="AF22" s="4" t="s">
        <v>35</v>
      </c>
      <c r="AG22" s="4">
        <v>0</v>
      </c>
      <c r="AH22" s="4">
        <v>0</v>
      </c>
      <c r="AI22" s="4">
        <v>0</v>
      </c>
      <c r="AJ22" s="4">
        <v>1</v>
      </c>
      <c r="AK22" s="4">
        <v>0</v>
      </c>
      <c r="AL22" s="4">
        <v>0</v>
      </c>
      <c r="AM22" s="4">
        <v>0</v>
      </c>
      <c r="AN22" s="4">
        <v>0</v>
      </c>
      <c r="AO22" s="4"/>
      <c r="AP22" s="4">
        <v>1</v>
      </c>
      <c r="AQ22" s="4">
        <v>1</v>
      </c>
      <c r="AR22" s="4" t="s">
        <v>47</v>
      </c>
      <c r="AS22" s="4">
        <v>0</v>
      </c>
      <c r="AT22" s="4">
        <v>0</v>
      </c>
      <c r="AU22" s="4">
        <v>0</v>
      </c>
      <c r="AV22" s="4">
        <v>1</v>
      </c>
      <c r="AW22" s="4" t="s">
        <v>147</v>
      </c>
      <c r="AX22" s="4">
        <v>1</v>
      </c>
      <c r="AY22" s="4">
        <v>1</v>
      </c>
      <c r="AZ22" s="4">
        <v>1</v>
      </c>
      <c r="BA22" s="4">
        <v>0</v>
      </c>
      <c r="BB22" s="4">
        <v>0</v>
      </c>
      <c r="BC22" s="4">
        <v>1</v>
      </c>
      <c r="BD22" s="4">
        <v>0</v>
      </c>
      <c r="BE22" s="4">
        <v>0</v>
      </c>
      <c r="BF22" s="4">
        <v>0</v>
      </c>
      <c r="BG22" s="4">
        <v>0</v>
      </c>
      <c r="BH22" s="4">
        <v>0</v>
      </c>
    </row>
    <row r="23" spans="1:62">
      <c r="A23" s="4" t="s">
        <v>138</v>
      </c>
      <c r="B23" s="4">
        <v>1</v>
      </c>
      <c r="C23" s="4"/>
      <c r="D23" s="4">
        <v>1</v>
      </c>
      <c r="E23" s="4" t="s">
        <v>69</v>
      </c>
      <c r="F23" s="4"/>
      <c r="G23" s="4" t="s">
        <v>148</v>
      </c>
      <c r="H23" s="4">
        <v>1</v>
      </c>
      <c r="I23" s="4">
        <v>0</v>
      </c>
      <c r="J23" s="4">
        <v>0</v>
      </c>
      <c r="K23" s="4">
        <v>0</v>
      </c>
      <c r="L23" s="4">
        <v>0</v>
      </c>
      <c r="M23" s="4">
        <v>1</v>
      </c>
      <c r="N23" s="4">
        <v>0</v>
      </c>
      <c r="O23" s="4">
        <v>0</v>
      </c>
      <c r="P23" s="4">
        <v>0</v>
      </c>
      <c r="Q23" s="4"/>
      <c r="R23" s="4" t="s">
        <v>63</v>
      </c>
      <c r="S23" s="4">
        <v>0</v>
      </c>
      <c r="T23" s="4">
        <v>1</v>
      </c>
      <c r="U23" s="4">
        <v>0</v>
      </c>
      <c r="V23" s="4">
        <v>0</v>
      </c>
      <c r="W23" s="4">
        <v>0</v>
      </c>
      <c r="X23" s="4">
        <v>0</v>
      </c>
      <c r="Y23" s="4">
        <v>0</v>
      </c>
      <c r="Z23" s="4">
        <v>85</v>
      </c>
      <c r="AA23" s="4">
        <v>80</v>
      </c>
      <c r="AB23" s="4">
        <v>9</v>
      </c>
      <c r="AC23" s="4">
        <v>9.5</v>
      </c>
      <c r="AD23" s="4" t="s">
        <v>64</v>
      </c>
      <c r="AE23" s="4">
        <v>1</v>
      </c>
      <c r="AF23" s="4" t="s">
        <v>34</v>
      </c>
      <c r="AG23" s="4">
        <v>0</v>
      </c>
      <c r="AH23" s="4">
        <v>0</v>
      </c>
      <c r="AI23" s="4">
        <v>1</v>
      </c>
      <c r="AJ23" s="4">
        <v>0</v>
      </c>
      <c r="AK23" s="4">
        <v>0</v>
      </c>
      <c r="AL23" s="4">
        <v>0</v>
      </c>
      <c r="AM23" s="4">
        <v>0</v>
      </c>
      <c r="AN23" s="4">
        <v>0</v>
      </c>
      <c r="AO23" s="4"/>
      <c r="AP23" s="4">
        <v>3</v>
      </c>
      <c r="AQ23" s="4">
        <v>1</v>
      </c>
      <c r="AR23" s="4" t="s">
        <v>66</v>
      </c>
      <c r="AS23" s="4">
        <v>1</v>
      </c>
      <c r="AT23" s="4">
        <v>1</v>
      </c>
      <c r="AU23" s="4">
        <v>1</v>
      </c>
      <c r="AV23" s="4">
        <v>0</v>
      </c>
      <c r="AW23" s="4" t="s">
        <v>149</v>
      </c>
      <c r="AX23" s="4">
        <v>1</v>
      </c>
      <c r="AY23" s="4">
        <v>1</v>
      </c>
      <c r="AZ23" s="4">
        <v>1</v>
      </c>
      <c r="BA23" s="4">
        <v>0</v>
      </c>
      <c r="BB23" s="4">
        <v>1</v>
      </c>
      <c r="BC23" s="4">
        <v>0</v>
      </c>
      <c r="BD23" s="4">
        <v>1</v>
      </c>
      <c r="BE23" s="4">
        <v>0</v>
      </c>
      <c r="BF23" s="4">
        <v>1</v>
      </c>
      <c r="BG23" s="4">
        <v>0</v>
      </c>
      <c r="BH23" s="4">
        <v>0</v>
      </c>
    </row>
    <row r="24" spans="1:62">
      <c r="A24" s="4" t="s">
        <v>138</v>
      </c>
      <c r="B24" s="4">
        <v>1</v>
      </c>
      <c r="C24" s="4"/>
      <c r="D24" s="4">
        <v>1</v>
      </c>
      <c r="E24" s="4" t="s">
        <v>69</v>
      </c>
      <c r="F24" s="4"/>
      <c r="G24" s="4" t="s">
        <v>150</v>
      </c>
      <c r="H24" s="4">
        <v>0</v>
      </c>
      <c r="I24" s="4">
        <v>1</v>
      </c>
      <c r="J24" s="4">
        <v>1</v>
      </c>
      <c r="K24" s="4">
        <v>1</v>
      </c>
      <c r="L24" s="4">
        <v>1</v>
      </c>
      <c r="M24" s="4">
        <v>1</v>
      </c>
      <c r="N24" s="4">
        <v>0</v>
      </c>
      <c r="O24" s="4">
        <v>1</v>
      </c>
      <c r="P24" s="4">
        <v>1</v>
      </c>
      <c r="Q24" s="4" t="s">
        <v>151</v>
      </c>
      <c r="R24" s="4" t="s">
        <v>88</v>
      </c>
      <c r="S24" s="4">
        <v>0</v>
      </c>
      <c r="T24" s="4">
        <v>0</v>
      </c>
      <c r="U24" s="4">
        <v>1</v>
      </c>
      <c r="V24" s="4">
        <v>0</v>
      </c>
      <c r="W24" s="4">
        <v>0</v>
      </c>
      <c r="X24" s="4">
        <v>0</v>
      </c>
      <c r="Y24" s="4">
        <v>0</v>
      </c>
      <c r="Z24" s="4">
        <v>50</v>
      </c>
      <c r="AA24" s="4">
        <v>60</v>
      </c>
      <c r="AB24" s="4">
        <v>4</v>
      </c>
      <c r="AC24" s="4">
        <v>2</v>
      </c>
      <c r="AD24" s="4" t="s">
        <v>64</v>
      </c>
      <c r="AE24" s="4">
        <v>1</v>
      </c>
      <c r="AF24" s="4" t="s">
        <v>65</v>
      </c>
      <c r="AG24" s="4">
        <v>0</v>
      </c>
      <c r="AH24" s="4">
        <v>1</v>
      </c>
      <c r="AI24" s="4">
        <v>0</v>
      </c>
      <c r="AJ24" s="4">
        <v>1</v>
      </c>
      <c r="AK24" s="4">
        <v>0</v>
      </c>
      <c r="AL24" s="4">
        <v>0</v>
      </c>
      <c r="AM24" s="4">
        <v>0</v>
      </c>
      <c r="AN24" s="4">
        <v>0</v>
      </c>
      <c r="AO24" s="4"/>
      <c r="AP24" s="4">
        <v>3</v>
      </c>
      <c r="AQ24" s="4">
        <v>1</v>
      </c>
      <c r="AR24" s="4" t="s">
        <v>100</v>
      </c>
      <c r="AS24" s="4">
        <v>0</v>
      </c>
      <c r="AT24" s="4">
        <v>1</v>
      </c>
      <c r="AU24" s="4">
        <v>0</v>
      </c>
      <c r="AV24" s="4">
        <v>0</v>
      </c>
      <c r="AW24" s="4" t="s">
        <v>152</v>
      </c>
      <c r="AX24" s="4">
        <v>1</v>
      </c>
      <c r="AY24" s="4">
        <v>1</v>
      </c>
      <c r="AZ24" s="4">
        <v>0</v>
      </c>
      <c r="BA24" s="4">
        <v>0</v>
      </c>
      <c r="BB24" s="4">
        <v>1</v>
      </c>
      <c r="BC24" s="4">
        <v>1</v>
      </c>
      <c r="BD24" s="4">
        <v>0</v>
      </c>
      <c r="BE24" s="4">
        <v>0</v>
      </c>
      <c r="BF24" s="4">
        <v>1</v>
      </c>
      <c r="BG24" s="4">
        <v>0</v>
      </c>
      <c r="BH24" s="4">
        <v>0</v>
      </c>
    </row>
    <row r="25" spans="1:62">
      <c r="A25" s="4" t="s">
        <v>138</v>
      </c>
      <c r="B25" s="4">
        <v>1</v>
      </c>
      <c r="C25" s="4"/>
      <c r="D25" s="4">
        <v>1</v>
      </c>
      <c r="E25" s="4" t="s">
        <v>69</v>
      </c>
      <c r="F25" s="4"/>
      <c r="G25" s="4" t="s">
        <v>153</v>
      </c>
      <c r="H25" s="4">
        <v>1</v>
      </c>
      <c r="I25" s="4">
        <v>1</v>
      </c>
      <c r="J25" s="4">
        <v>1</v>
      </c>
      <c r="K25" s="4">
        <v>0</v>
      </c>
      <c r="L25" s="4">
        <v>1</v>
      </c>
      <c r="M25" s="4">
        <v>1</v>
      </c>
      <c r="N25" s="4">
        <v>0</v>
      </c>
      <c r="O25" s="4">
        <v>1</v>
      </c>
      <c r="P25" s="4">
        <v>0</v>
      </c>
      <c r="Q25" s="4"/>
      <c r="R25" s="4" t="s">
        <v>88</v>
      </c>
      <c r="S25" s="4">
        <v>0</v>
      </c>
      <c r="T25" s="4">
        <v>0</v>
      </c>
      <c r="U25" s="4">
        <v>1</v>
      </c>
      <c r="V25" s="4">
        <v>0</v>
      </c>
      <c r="W25" s="4">
        <v>0</v>
      </c>
      <c r="X25" s="4">
        <v>0</v>
      </c>
      <c r="Y25" s="4">
        <v>0</v>
      </c>
      <c r="Z25" s="4">
        <v>65</v>
      </c>
      <c r="AA25" s="4">
        <v>20</v>
      </c>
      <c r="AB25" s="4">
        <v>0.5</v>
      </c>
      <c r="AC25" s="4">
        <v>1</v>
      </c>
      <c r="AD25" s="4" t="s">
        <v>110</v>
      </c>
      <c r="AE25" s="4">
        <v>1</v>
      </c>
      <c r="AF25" s="4" t="s">
        <v>65</v>
      </c>
      <c r="AG25" s="4">
        <v>0</v>
      </c>
      <c r="AH25" s="4">
        <v>1</v>
      </c>
      <c r="AI25" s="4">
        <v>0</v>
      </c>
      <c r="AJ25" s="4">
        <v>1</v>
      </c>
      <c r="AK25" s="4">
        <v>0</v>
      </c>
      <c r="AL25" s="4">
        <v>0</v>
      </c>
      <c r="AM25" s="4">
        <v>0</v>
      </c>
      <c r="AN25" s="4">
        <v>0</v>
      </c>
      <c r="AO25" s="4"/>
      <c r="AP25" s="4">
        <v>3</v>
      </c>
      <c r="AQ25" s="4">
        <v>1</v>
      </c>
      <c r="AR25" s="4" t="s">
        <v>84</v>
      </c>
      <c r="AS25" s="4">
        <v>1</v>
      </c>
      <c r="AT25" s="4">
        <v>1</v>
      </c>
      <c r="AU25" s="4">
        <v>0</v>
      </c>
      <c r="AV25" s="4">
        <v>0</v>
      </c>
      <c r="AW25" s="4" t="s">
        <v>154</v>
      </c>
      <c r="AX25" s="4">
        <v>1</v>
      </c>
      <c r="AY25" s="4">
        <v>1</v>
      </c>
      <c r="AZ25" s="4">
        <v>1</v>
      </c>
      <c r="BA25" s="4">
        <v>0</v>
      </c>
      <c r="BB25" s="4">
        <v>0</v>
      </c>
      <c r="BC25" s="4">
        <v>1</v>
      </c>
      <c r="BD25" s="4">
        <v>0</v>
      </c>
      <c r="BE25" s="4">
        <v>0</v>
      </c>
      <c r="BF25" s="4">
        <v>1</v>
      </c>
      <c r="BG25" s="4">
        <v>0</v>
      </c>
      <c r="BH25" s="4">
        <v>0</v>
      </c>
      <c r="BI25" t="s">
        <v>155</v>
      </c>
    </row>
    <row r="26" spans="1:62">
      <c r="A26" s="4" t="s">
        <v>156</v>
      </c>
      <c r="B26" s="4">
        <v>1</v>
      </c>
      <c r="C26" s="4"/>
      <c r="D26" s="4">
        <v>1</v>
      </c>
      <c r="E26" s="4" t="s">
        <v>69</v>
      </c>
      <c r="F26" s="4"/>
      <c r="G26" s="4" t="s">
        <v>157</v>
      </c>
      <c r="H26" s="4">
        <v>0</v>
      </c>
      <c r="I26" s="4">
        <v>1</v>
      </c>
      <c r="J26" s="4">
        <v>1</v>
      </c>
      <c r="K26" s="4">
        <v>0</v>
      </c>
      <c r="L26" s="4">
        <v>1</v>
      </c>
      <c r="M26" s="4">
        <v>1</v>
      </c>
      <c r="N26" s="4">
        <v>0</v>
      </c>
      <c r="O26" s="4">
        <v>1</v>
      </c>
      <c r="P26" s="4">
        <v>1</v>
      </c>
      <c r="Q26" s="4" t="s">
        <v>158</v>
      </c>
      <c r="R26" s="4" t="s">
        <v>63</v>
      </c>
      <c r="S26" s="4">
        <v>0</v>
      </c>
      <c r="T26" s="4">
        <v>1</v>
      </c>
      <c r="U26" s="4">
        <v>0</v>
      </c>
      <c r="V26" s="4">
        <v>0</v>
      </c>
      <c r="W26" s="4">
        <v>0</v>
      </c>
      <c r="X26" s="4">
        <v>0</v>
      </c>
      <c r="Y26" s="4">
        <v>0</v>
      </c>
      <c r="Z26" s="4">
        <v>30</v>
      </c>
      <c r="AA26" s="4">
        <v>50</v>
      </c>
      <c r="AB26" s="4">
        <v>5</v>
      </c>
      <c r="AC26" s="4">
        <v>0</v>
      </c>
      <c r="AD26" s="4" t="s">
        <v>64</v>
      </c>
      <c r="AE26" s="4">
        <v>1</v>
      </c>
      <c r="AF26" s="4" t="s">
        <v>159</v>
      </c>
      <c r="AG26" s="4">
        <v>0</v>
      </c>
      <c r="AH26" s="4">
        <v>1</v>
      </c>
      <c r="AI26" s="4">
        <v>1</v>
      </c>
      <c r="AJ26" s="4">
        <v>1</v>
      </c>
      <c r="AK26" s="4">
        <v>0</v>
      </c>
      <c r="AL26" s="4">
        <v>0</v>
      </c>
      <c r="AM26" s="4">
        <v>1</v>
      </c>
      <c r="AN26" s="4">
        <v>0</v>
      </c>
      <c r="AO26" s="4"/>
      <c r="AP26" s="4">
        <v>2</v>
      </c>
      <c r="AQ26" s="4">
        <v>1</v>
      </c>
      <c r="AR26" s="4" t="s">
        <v>100</v>
      </c>
      <c r="AS26" s="4">
        <v>0</v>
      </c>
      <c r="AT26" s="4">
        <v>1</v>
      </c>
      <c r="AU26" s="4">
        <v>0</v>
      </c>
      <c r="AV26" s="4">
        <v>0</v>
      </c>
      <c r="AW26" s="4" t="s">
        <v>160</v>
      </c>
      <c r="AX26" s="4">
        <v>1</v>
      </c>
      <c r="AY26" s="4">
        <v>1</v>
      </c>
      <c r="AZ26" s="4">
        <v>1</v>
      </c>
      <c r="BA26" s="4">
        <v>1</v>
      </c>
      <c r="BB26" s="4">
        <v>1</v>
      </c>
      <c r="BC26" s="4">
        <v>0</v>
      </c>
      <c r="BD26" s="4">
        <v>1</v>
      </c>
      <c r="BE26" s="4">
        <v>0</v>
      </c>
      <c r="BF26" s="4">
        <v>1</v>
      </c>
      <c r="BG26" s="4">
        <v>0</v>
      </c>
      <c r="BH26" s="4">
        <v>0</v>
      </c>
    </row>
    <row r="27" spans="1:62">
      <c r="A27" s="4" t="s">
        <v>161</v>
      </c>
      <c r="B27" s="4">
        <v>1</v>
      </c>
      <c r="C27" s="4">
        <v>1</v>
      </c>
      <c r="D27" s="4"/>
      <c r="E27" s="4" t="s">
        <v>69</v>
      </c>
      <c r="F27" s="4"/>
      <c r="G27" s="4" t="s">
        <v>162</v>
      </c>
      <c r="H27" s="4">
        <v>1</v>
      </c>
      <c r="I27" s="4">
        <v>1</v>
      </c>
      <c r="J27" s="4">
        <v>1</v>
      </c>
      <c r="K27" s="4">
        <v>0</v>
      </c>
      <c r="L27" s="4">
        <v>1</v>
      </c>
      <c r="M27" s="4">
        <v>0</v>
      </c>
      <c r="N27" s="4">
        <v>0</v>
      </c>
      <c r="O27" s="4">
        <v>1</v>
      </c>
      <c r="P27" s="4">
        <v>1</v>
      </c>
      <c r="Q27" s="4" t="s">
        <v>163</v>
      </c>
      <c r="R27" s="4" t="s">
        <v>97</v>
      </c>
      <c r="S27" s="4">
        <v>0</v>
      </c>
      <c r="T27" s="4">
        <v>0</v>
      </c>
      <c r="U27" s="4">
        <v>0</v>
      </c>
      <c r="V27" s="4">
        <v>0</v>
      </c>
      <c r="W27" s="4">
        <v>1</v>
      </c>
      <c r="X27" s="4">
        <v>0</v>
      </c>
      <c r="Y27" s="4">
        <v>0</v>
      </c>
      <c r="Z27" s="4">
        <v>20</v>
      </c>
      <c r="AA27" s="4">
        <v>20</v>
      </c>
      <c r="AB27" s="4">
        <v>1</v>
      </c>
      <c r="AC27" s="4">
        <v>0</v>
      </c>
      <c r="AD27" s="4" t="s">
        <v>110</v>
      </c>
      <c r="AE27" s="4">
        <v>1</v>
      </c>
      <c r="AF27" s="4" t="s">
        <v>32</v>
      </c>
      <c r="AG27" s="4">
        <v>1</v>
      </c>
      <c r="AH27" s="4">
        <v>0</v>
      </c>
      <c r="AI27" s="4">
        <v>0</v>
      </c>
      <c r="AJ27" s="4">
        <v>0</v>
      </c>
      <c r="AK27" s="4">
        <v>0</v>
      </c>
      <c r="AL27" s="4">
        <v>0</v>
      </c>
      <c r="AM27" s="4">
        <v>0</v>
      </c>
      <c r="AN27" s="4">
        <v>0</v>
      </c>
      <c r="AO27" s="4"/>
      <c r="AP27" s="4">
        <v>2</v>
      </c>
      <c r="AQ27" s="4">
        <v>1</v>
      </c>
      <c r="AR27" s="4" t="s">
        <v>47</v>
      </c>
      <c r="AS27" s="4">
        <v>0</v>
      </c>
      <c r="AT27" s="4">
        <v>0</v>
      </c>
      <c r="AU27" s="4">
        <v>0</v>
      </c>
      <c r="AV27" s="4">
        <v>1</v>
      </c>
      <c r="AW27" s="4" t="s">
        <v>119</v>
      </c>
      <c r="AX27" s="4">
        <v>1</v>
      </c>
      <c r="AY27" s="4">
        <v>1</v>
      </c>
      <c r="AZ27" s="4">
        <v>0</v>
      </c>
      <c r="BA27" s="4">
        <v>0</v>
      </c>
      <c r="BB27" s="4">
        <v>0</v>
      </c>
      <c r="BC27" s="4">
        <v>1</v>
      </c>
      <c r="BD27" s="4">
        <v>1</v>
      </c>
      <c r="BE27" s="4">
        <v>1</v>
      </c>
      <c r="BF27" s="4">
        <v>0</v>
      </c>
      <c r="BG27" s="4">
        <v>0</v>
      </c>
      <c r="BH27" s="4">
        <v>0</v>
      </c>
    </row>
    <row r="28" spans="1:62">
      <c r="A28" s="4" t="s">
        <v>164</v>
      </c>
      <c r="B28" s="4">
        <v>1</v>
      </c>
      <c r="C28" s="4">
        <v>1</v>
      </c>
      <c r="D28" s="4"/>
      <c r="E28" s="4" t="s">
        <v>94</v>
      </c>
      <c r="F28" s="4"/>
      <c r="G28" s="4" t="s">
        <v>165</v>
      </c>
      <c r="H28" s="4">
        <v>1</v>
      </c>
      <c r="I28" s="4">
        <v>1</v>
      </c>
      <c r="J28" s="4">
        <v>1</v>
      </c>
      <c r="K28" s="4">
        <v>0</v>
      </c>
      <c r="L28" s="4">
        <v>1</v>
      </c>
      <c r="M28" s="4">
        <v>0</v>
      </c>
      <c r="N28" s="4">
        <v>0</v>
      </c>
      <c r="O28" s="4">
        <v>1</v>
      </c>
      <c r="P28" s="4">
        <v>0</v>
      </c>
      <c r="Q28" s="4"/>
      <c r="R28" s="4" t="s">
        <v>71</v>
      </c>
      <c r="S28" s="4">
        <v>0</v>
      </c>
      <c r="T28" s="4">
        <v>0</v>
      </c>
      <c r="U28" s="4">
        <v>0</v>
      </c>
      <c r="V28" s="4">
        <v>0</v>
      </c>
      <c r="W28" s="4">
        <v>0</v>
      </c>
      <c r="X28" s="4">
        <v>1</v>
      </c>
      <c r="Y28" s="4">
        <v>0</v>
      </c>
      <c r="Z28" s="4">
        <v>10</v>
      </c>
      <c r="AA28" s="4">
        <v>60</v>
      </c>
      <c r="AB28" s="4">
        <v>0.6</v>
      </c>
      <c r="AC28" s="4">
        <v>0</v>
      </c>
      <c r="AD28" s="4" t="s">
        <v>110</v>
      </c>
      <c r="AE28" s="4">
        <v>1</v>
      </c>
      <c r="AF28" s="4" t="s">
        <v>33</v>
      </c>
      <c r="AG28" s="4">
        <v>0</v>
      </c>
      <c r="AH28" s="4">
        <v>1</v>
      </c>
      <c r="AI28" s="4">
        <v>0</v>
      </c>
      <c r="AJ28" s="4">
        <v>0</v>
      </c>
      <c r="AK28" s="4">
        <v>0</v>
      </c>
      <c r="AL28" s="4">
        <v>0</v>
      </c>
      <c r="AM28" s="4">
        <v>0</v>
      </c>
      <c r="AN28" s="4">
        <v>0</v>
      </c>
      <c r="AO28" s="4"/>
      <c r="AP28" s="4">
        <v>2</v>
      </c>
      <c r="AQ28" s="4">
        <v>1</v>
      </c>
      <c r="AR28" s="4" t="s">
        <v>100</v>
      </c>
      <c r="AS28" s="4">
        <v>0</v>
      </c>
      <c r="AT28" s="4">
        <v>1</v>
      </c>
      <c r="AU28" s="4">
        <v>0</v>
      </c>
      <c r="AV28" s="4">
        <v>0</v>
      </c>
      <c r="AW28" s="4" t="s">
        <v>166</v>
      </c>
      <c r="AX28" s="4">
        <v>1</v>
      </c>
      <c r="AY28" s="4">
        <v>1</v>
      </c>
      <c r="AZ28" s="4">
        <v>1</v>
      </c>
      <c r="BA28" s="4">
        <v>1</v>
      </c>
      <c r="BB28" s="4">
        <v>0</v>
      </c>
      <c r="BC28" s="4">
        <v>0</v>
      </c>
      <c r="BD28" s="4">
        <v>1</v>
      </c>
      <c r="BE28" s="4">
        <v>0</v>
      </c>
      <c r="BF28" s="4">
        <v>1</v>
      </c>
      <c r="BG28" s="4">
        <v>0</v>
      </c>
      <c r="BH28" s="4">
        <v>0</v>
      </c>
    </row>
    <row r="29" spans="1:62">
      <c r="A29" s="4" t="s">
        <v>164</v>
      </c>
      <c r="B29" s="4">
        <v>1</v>
      </c>
      <c r="C29" s="4">
        <v>1</v>
      </c>
      <c r="D29" s="4"/>
      <c r="E29" s="4" t="s">
        <v>94</v>
      </c>
      <c r="F29" s="4"/>
      <c r="G29" s="4" t="s">
        <v>167</v>
      </c>
      <c r="H29" s="4">
        <v>1</v>
      </c>
      <c r="I29" s="4">
        <v>1</v>
      </c>
      <c r="J29" s="4">
        <v>0</v>
      </c>
      <c r="K29" s="4">
        <v>0</v>
      </c>
      <c r="L29" s="4">
        <v>1</v>
      </c>
      <c r="M29" s="4">
        <v>1</v>
      </c>
      <c r="N29" s="4">
        <v>1</v>
      </c>
      <c r="O29" s="4">
        <v>1</v>
      </c>
      <c r="P29" s="4">
        <v>1</v>
      </c>
      <c r="Q29" s="4" t="s">
        <v>168</v>
      </c>
      <c r="R29" s="4" t="s">
        <v>97</v>
      </c>
      <c r="S29" s="4">
        <v>0</v>
      </c>
      <c r="T29" s="4">
        <v>0</v>
      </c>
      <c r="U29" s="4">
        <v>0</v>
      </c>
      <c r="V29" s="4">
        <v>0</v>
      </c>
      <c r="W29" s="4">
        <v>1</v>
      </c>
      <c r="X29" s="4">
        <v>0</v>
      </c>
      <c r="Y29" s="4">
        <v>0</v>
      </c>
      <c r="Z29" s="4">
        <v>25</v>
      </c>
      <c r="AA29" s="4">
        <v>50</v>
      </c>
      <c r="AB29" s="4">
        <v>4</v>
      </c>
      <c r="AC29" s="4">
        <v>2</v>
      </c>
      <c r="AD29" s="4" t="s">
        <v>64</v>
      </c>
      <c r="AE29" s="4">
        <v>1</v>
      </c>
      <c r="AF29" s="4" t="s">
        <v>169</v>
      </c>
      <c r="AG29" s="4">
        <v>1</v>
      </c>
      <c r="AH29" s="4">
        <v>1</v>
      </c>
      <c r="AI29" s="4">
        <v>0</v>
      </c>
      <c r="AJ29" s="4">
        <v>0</v>
      </c>
      <c r="AK29" s="4">
        <v>0</v>
      </c>
      <c r="AL29" s="4">
        <v>0</v>
      </c>
      <c r="AM29" s="4">
        <v>0</v>
      </c>
      <c r="AN29" s="4">
        <v>1</v>
      </c>
      <c r="AO29" s="4" t="s">
        <v>170</v>
      </c>
      <c r="AP29" s="4">
        <v>3</v>
      </c>
      <c r="AQ29" s="4">
        <v>1</v>
      </c>
      <c r="AR29" s="4" t="s">
        <v>44</v>
      </c>
      <c r="AS29" s="4">
        <v>1</v>
      </c>
      <c r="AT29" s="4">
        <v>0</v>
      </c>
      <c r="AU29" s="4">
        <v>0</v>
      </c>
      <c r="AV29" s="4">
        <v>0</v>
      </c>
      <c r="AW29" s="4" t="s">
        <v>171</v>
      </c>
      <c r="AX29" s="4">
        <v>1</v>
      </c>
      <c r="AY29" s="4">
        <v>1</v>
      </c>
      <c r="AZ29" s="4">
        <v>0</v>
      </c>
      <c r="BA29" s="4">
        <v>0</v>
      </c>
      <c r="BB29" s="4">
        <v>0</v>
      </c>
      <c r="BC29" s="4">
        <v>0</v>
      </c>
      <c r="BD29" s="4">
        <v>1</v>
      </c>
      <c r="BE29" s="4">
        <v>0</v>
      </c>
      <c r="BF29" s="4">
        <v>1</v>
      </c>
      <c r="BG29" s="4">
        <v>1</v>
      </c>
      <c r="BH29" s="4">
        <v>0</v>
      </c>
    </row>
    <row r="30" spans="1:62">
      <c r="A30" s="4" t="s">
        <v>172</v>
      </c>
      <c r="B30" s="4">
        <v>1</v>
      </c>
      <c r="C30" s="4"/>
      <c r="D30" s="4">
        <v>1</v>
      </c>
      <c r="E30" s="4" t="s">
        <v>69</v>
      </c>
      <c r="F30" s="4"/>
      <c r="G30" s="4" t="s">
        <v>173</v>
      </c>
      <c r="H30" s="4">
        <v>1</v>
      </c>
      <c r="I30" s="4">
        <v>1</v>
      </c>
      <c r="J30" s="4">
        <v>1</v>
      </c>
      <c r="K30" s="4">
        <v>0</v>
      </c>
      <c r="L30" s="4">
        <v>1</v>
      </c>
      <c r="M30" s="4">
        <v>1</v>
      </c>
      <c r="N30" s="4">
        <v>0</v>
      </c>
      <c r="O30" s="4">
        <v>0</v>
      </c>
      <c r="P30" s="4">
        <v>1</v>
      </c>
      <c r="Q30" s="4" t="s">
        <v>174</v>
      </c>
      <c r="R30" s="4" t="s">
        <v>175</v>
      </c>
      <c r="S30" s="4">
        <v>1</v>
      </c>
      <c r="T30" s="4">
        <v>0</v>
      </c>
      <c r="U30" s="4">
        <v>0</v>
      </c>
      <c r="V30" s="4">
        <v>0</v>
      </c>
      <c r="W30" s="4">
        <v>0</v>
      </c>
      <c r="X30" s="4">
        <v>0</v>
      </c>
      <c r="Y30" s="4">
        <v>0</v>
      </c>
      <c r="Z30" s="4">
        <v>50</v>
      </c>
      <c r="AA30" s="4">
        <v>55</v>
      </c>
      <c r="AB30" s="4">
        <v>3</v>
      </c>
      <c r="AC30" s="4">
        <v>4</v>
      </c>
      <c r="AD30" s="4" t="s">
        <v>64</v>
      </c>
      <c r="AE30" s="4">
        <v>1</v>
      </c>
      <c r="AF30" s="4" t="s">
        <v>176</v>
      </c>
      <c r="AG30" s="4">
        <v>0</v>
      </c>
      <c r="AH30" s="4">
        <v>1</v>
      </c>
      <c r="AI30" s="4">
        <v>1</v>
      </c>
      <c r="AJ30" s="4">
        <v>1</v>
      </c>
      <c r="AK30" s="4">
        <v>0</v>
      </c>
      <c r="AL30" s="4">
        <v>1</v>
      </c>
      <c r="AM30" s="4">
        <v>0</v>
      </c>
      <c r="AN30" s="4">
        <v>0</v>
      </c>
      <c r="AO30" s="4"/>
      <c r="AP30" s="4">
        <v>3</v>
      </c>
      <c r="AQ30" s="4">
        <v>1</v>
      </c>
      <c r="AR30" s="4" t="s">
        <v>66</v>
      </c>
      <c r="AS30" s="4">
        <v>1</v>
      </c>
      <c r="AT30" s="4">
        <v>1</v>
      </c>
      <c r="AU30" s="4">
        <v>1</v>
      </c>
      <c r="AV30" s="4">
        <v>0</v>
      </c>
      <c r="AW30" s="4" t="s">
        <v>177</v>
      </c>
      <c r="AX30" s="4">
        <v>1</v>
      </c>
      <c r="AY30" s="4">
        <v>1</v>
      </c>
      <c r="AZ30" s="4">
        <v>1</v>
      </c>
      <c r="BA30" s="4">
        <v>1</v>
      </c>
      <c r="BB30" s="4">
        <v>1</v>
      </c>
      <c r="BC30" s="4">
        <v>1</v>
      </c>
      <c r="BD30" s="4">
        <v>0</v>
      </c>
      <c r="BE30" s="4">
        <v>0</v>
      </c>
      <c r="BF30" s="4">
        <v>1</v>
      </c>
      <c r="BG30" s="4">
        <v>0</v>
      </c>
      <c r="BH30" s="4">
        <v>0</v>
      </c>
    </row>
    <row r="31" spans="1:62">
      <c r="A31" s="4" t="s">
        <v>178</v>
      </c>
      <c r="B31" s="4">
        <v>1</v>
      </c>
      <c r="C31" s="4"/>
      <c r="D31" s="4">
        <v>1</v>
      </c>
      <c r="E31" s="4" t="s">
        <v>69</v>
      </c>
      <c r="F31" s="4"/>
      <c r="G31" s="4" t="s">
        <v>179</v>
      </c>
      <c r="H31" s="4">
        <v>1</v>
      </c>
      <c r="I31" s="4">
        <v>0</v>
      </c>
      <c r="J31" s="4">
        <v>1</v>
      </c>
      <c r="K31" s="4">
        <v>0</v>
      </c>
      <c r="L31" s="4">
        <v>1</v>
      </c>
      <c r="M31" s="4">
        <v>1</v>
      </c>
      <c r="N31" s="4">
        <v>1</v>
      </c>
      <c r="O31" s="4">
        <v>1</v>
      </c>
      <c r="P31" s="4">
        <v>0</v>
      </c>
      <c r="Q31" s="4"/>
      <c r="R31" s="4" t="s">
        <v>180</v>
      </c>
      <c r="S31" s="4">
        <v>1</v>
      </c>
      <c r="T31" s="4">
        <v>1</v>
      </c>
      <c r="U31" s="4">
        <v>0</v>
      </c>
      <c r="V31" s="4">
        <v>0</v>
      </c>
      <c r="W31" s="4">
        <v>0</v>
      </c>
      <c r="X31" s="4">
        <v>0</v>
      </c>
      <c r="Y31" s="4">
        <v>0</v>
      </c>
      <c r="Z31" s="4">
        <v>50</v>
      </c>
      <c r="AA31" s="4">
        <v>50</v>
      </c>
      <c r="AB31" s="4">
        <v>0</v>
      </c>
      <c r="AC31" s="4">
        <v>0</v>
      </c>
      <c r="AD31" s="4" t="s">
        <v>64</v>
      </c>
      <c r="AE31" s="4">
        <v>1</v>
      </c>
      <c r="AF31" s="4" t="s">
        <v>35</v>
      </c>
      <c r="AG31" s="4">
        <v>0</v>
      </c>
      <c r="AH31" s="4">
        <v>0</v>
      </c>
      <c r="AI31" s="4">
        <v>0</v>
      </c>
      <c r="AJ31" s="4">
        <v>1</v>
      </c>
      <c r="AK31" s="4">
        <v>0</v>
      </c>
      <c r="AL31" s="4">
        <v>0</v>
      </c>
      <c r="AM31" s="4">
        <v>0</v>
      </c>
      <c r="AN31" s="4">
        <v>0</v>
      </c>
      <c r="AO31" s="4"/>
      <c r="AP31" s="4">
        <v>2</v>
      </c>
      <c r="AQ31" s="4">
        <v>1</v>
      </c>
      <c r="AR31" s="4" t="s">
        <v>100</v>
      </c>
      <c r="AS31" s="4">
        <v>0</v>
      </c>
      <c r="AT31" s="4">
        <v>1</v>
      </c>
      <c r="AU31" s="4">
        <v>0</v>
      </c>
      <c r="AV31" s="4">
        <v>0</v>
      </c>
      <c r="AW31" s="4" t="s">
        <v>181</v>
      </c>
      <c r="AX31" s="4">
        <v>1</v>
      </c>
      <c r="AY31" s="4">
        <v>0</v>
      </c>
      <c r="AZ31" s="4">
        <v>0</v>
      </c>
      <c r="BA31" s="4">
        <v>1</v>
      </c>
      <c r="BB31" s="4">
        <v>1</v>
      </c>
      <c r="BC31" s="4">
        <v>0</v>
      </c>
      <c r="BD31" s="4">
        <v>0</v>
      </c>
      <c r="BE31" s="4">
        <v>0</v>
      </c>
      <c r="BF31" s="4">
        <v>1</v>
      </c>
      <c r="BG31" s="4">
        <v>0</v>
      </c>
      <c r="BH31" s="4">
        <v>0</v>
      </c>
      <c r="BJ31" s="1"/>
    </row>
    <row r="32" spans="1:62">
      <c r="A32" s="4" t="s">
        <v>178</v>
      </c>
      <c r="B32" s="4">
        <v>1</v>
      </c>
      <c r="C32" s="4"/>
      <c r="D32" s="4">
        <v>1</v>
      </c>
      <c r="E32" s="4" t="s">
        <v>69</v>
      </c>
      <c r="F32" s="4"/>
      <c r="G32" s="4" t="s">
        <v>182</v>
      </c>
      <c r="H32" s="4">
        <v>0</v>
      </c>
      <c r="I32" s="4">
        <v>0</v>
      </c>
      <c r="J32" s="4">
        <v>1</v>
      </c>
      <c r="K32" s="4">
        <v>1</v>
      </c>
      <c r="L32" s="4">
        <v>1</v>
      </c>
      <c r="M32" s="4">
        <v>1</v>
      </c>
      <c r="N32" s="4">
        <v>0</v>
      </c>
      <c r="O32" s="4">
        <v>1</v>
      </c>
      <c r="P32" s="4">
        <v>0</v>
      </c>
      <c r="Q32" s="4"/>
      <c r="R32" s="4" t="s">
        <v>63</v>
      </c>
      <c r="S32" s="4">
        <v>0</v>
      </c>
      <c r="T32" s="4">
        <v>1</v>
      </c>
      <c r="U32" s="4">
        <v>0</v>
      </c>
      <c r="V32" s="4">
        <v>0</v>
      </c>
      <c r="W32" s="4">
        <v>0</v>
      </c>
      <c r="X32" s="4">
        <v>0</v>
      </c>
      <c r="Y32" s="4">
        <v>0</v>
      </c>
      <c r="Z32" s="4">
        <v>60</v>
      </c>
      <c r="AA32" s="4">
        <v>40</v>
      </c>
      <c r="AB32" s="4">
        <v>1</v>
      </c>
      <c r="AC32" s="4">
        <v>0</v>
      </c>
      <c r="AD32" s="4" t="s">
        <v>64</v>
      </c>
      <c r="AE32" s="4">
        <v>1</v>
      </c>
      <c r="AF32" s="4" t="s">
        <v>89</v>
      </c>
      <c r="AG32" s="4">
        <v>0</v>
      </c>
      <c r="AH32" s="4">
        <v>0</v>
      </c>
      <c r="AI32" s="4">
        <v>0</v>
      </c>
      <c r="AJ32" s="4">
        <v>1</v>
      </c>
      <c r="AK32" s="4">
        <v>0</v>
      </c>
      <c r="AL32" s="4">
        <v>0</v>
      </c>
      <c r="AM32" s="4">
        <v>0</v>
      </c>
      <c r="AN32" s="4">
        <v>1</v>
      </c>
      <c r="AO32" s="4" t="s">
        <v>183</v>
      </c>
      <c r="AP32" s="4">
        <v>2</v>
      </c>
      <c r="AQ32" s="4">
        <v>1</v>
      </c>
      <c r="AR32" s="4" t="s">
        <v>66</v>
      </c>
      <c r="AS32" s="4">
        <v>1</v>
      </c>
      <c r="AT32" s="4">
        <v>1</v>
      </c>
      <c r="AU32" s="4">
        <v>1</v>
      </c>
      <c r="AV32" s="4">
        <v>0</v>
      </c>
      <c r="AW32" s="4" t="s">
        <v>116</v>
      </c>
      <c r="AX32" s="4">
        <v>1</v>
      </c>
      <c r="AY32" s="4">
        <v>1</v>
      </c>
      <c r="AZ32" s="4">
        <v>0</v>
      </c>
      <c r="BA32" s="4">
        <v>1</v>
      </c>
      <c r="BB32" s="4">
        <v>0</v>
      </c>
      <c r="BC32" s="4">
        <v>0</v>
      </c>
      <c r="BD32" s="4">
        <v>0</v>
      </c>
      <c r="BE32" s="4">
        <v>0</v>
      </c>
      <c r="BF32" s="4">
        <v>1</v>
      </c>
      <c r="BG32" s="4">
        <v>0</v>
      </c>
      <c r="BH32" s="4">
        <v>0</v>
      </c>
    </row>
    <row r="33" spans="1:62">
      <c r="A33" s="4" t="s">
        <v>178</v>
      </c>
      <c r="B33" s="4">
        <v>1</v>
      </c>
      <c r="C33" s="4"/>
      <c r="D33" s="4">
        <v>1</v>
      </c>
      <c r="E33" s="4" t="s">
        <v>69</v>
      </c>
      <c r="F33" s="4"/>
      <c r="G33" s="4" t="s">
        <v>184</v>
      </c>
      <c r="H33" s="4">
        <v>1</v>
      </c>
      <c r="I33" s="4">
        <v>0</v>
      </c>
      <c r="J33" s="4">
        <v>0</v>
      </c>
      <c r="K33" s="4">
        <v>0</v>
      </c>
      <c r="L33" s="4">
        <v>1</v>
      </c>
      <c r="M33" s="4">
        <v>1</v>
      </c>
      <c r="N33" s="4">
        <v>0</v>
      </c>
      <c r="O33" s="4">
        <v>1</v>
      </c>
      <c r="P33" s="4">
        <v>0</v>
      </c>
      <c r="Q33" s="4"/>
      <c r="R33" s="4" t="s">
        <v>88</v>
      </c>
      <c r="S33" s="4">
        <v>0</v>
      </c>
      <c r="T33" s="4">
        <v>0</v>
      </c>
      <c r="U33" s="4">
        <v>1</v>
      </c>
      <c r="V33" s="4">
        <v>0</v>
      </c>
      <c r="W33" s="4">
        <v>0</v>
      </c>
      <c r="X33" s="4">
        <v>0</v>
      </c>
      <c r="Y33" s="4">
        <v>0</v>
      </c>
      <c r="Z33" s="4">
        <v>25</v>
      </c>
      <c r="AA33" s="4">
        <v>70</v>
      </c>
      <c r="AB33" s="4">
        <v>2</v>
      </c>
      <c r="AC33" s="4">
        <v>2</v>
      </c>
      <c r="AD33" s="4" t="s">
        <v>110</v>
      </c>
      <c r="AE33" s="4">
        <v>1</v>
      </c>
      <c r="AF33" s="4" t="s">
        <v>122</v>
      </c>
      <c r="AG33" s="4">
        <v>0</v>
      </c>
      <c r="AH33" s="4">
        <v>1</v>
      </c>
      <c r="AI33" s="4">
        <v>1</v>
      </c>
      <c r="AJ33" s="4">
        <v>0</v>
      </c>
      <c r="AK33" s="4">
        <v>0</v>
      </c>
      <c r="AL33" s="4">
        <v>0</v>
      </c>
      <c r="AM33" s="4">
        <v>0</v>
      </c>
      <c r="AN33" s="4">
        <v>0</v>
      </c>
      <c r="AO33" s="4"/>
      <c r="AP33" s="4">
        <v>1</v>
      </c>
      <c r="AQ33" s="4">
        <v>1</v>
      </c>
      <c r="AR33" s="4" t="s">
        <v>47</v>
      </c>
      <c r="AS33" s="4">
        <v>0</v>
      </c>
      <c r="AT33" s="4">
        <v>0</v>
      </c>
      <c r="AU33" s="4">
        <v>0</v>
      </c>
      <c r="AV33" s="4">
        <v>1</v>
      </c>
      <c r="AW33" s="4" t="s">
        <v>185</v>
      </c>
      <c r="AX33" s="4">
        <v>0</v>
      </c>
      <c r="AY33" s="4">
        <v>0</v>
      </c>
      <c r="AZ33" s="4">
        <v>0</v>
      </c>
      <c r="BA33" s="4">
        <v>0</v>
      </c>
      <c r="BB33" s="4">
        <v>0</v>
      </c>
      <c r="BC33" s="4">
        <v>0</v>
      </c>
      <c r="BD33" s="4">
        <v>0</v>
      </c>
      <c r="BE33" s="4">
        <v>0</v>
      </c>
      <c r="BF33" s="4">
        <v>1</v>
      </c>
      <c r="BG33" s="4">
        <v>0</v>
      </c>
      <c r="BH33" s="4">
        <v>0</v>
      </c>
    </row>
    <row r="34" spans="1:62">
      <c r="A34" s="4" t="s">
        <v>178</v>
      </c>
      <c r="B34" s="4">
        <v>1</v>
      </c>
      <c r="C34" s="4"/>
      <c r="D34" s="4">
        <v>1</v>
      </c>
      <c r="E34" s="4" t="s">
        <v>69</v>
      </c>
      <c r="F34" s="4"/>
      <c r="G34" s="4" t="s">
        <v>186</v>
      </c>
      <c r="H34" s="4">
        <v>0</v>
      </c>
      <c r="I34" s="4">
        <v>0</v>
      </c>
      <c r="J34" s="4">
        <v>0</v>
      </c>
      <c r="K34" s="4">
        <v>0</v>
      </c>
      <c r="L34" s="4">
        <v>1</v>
      </c>
      <c r="M34" s="4">
        <v>1</v>
      </c>
      <c r="N34" s="4">
        <v>0</v>
      </c>
      <c r="O34" s="4">
        <v>0</v>
      </c>
      <c r="P34" s="4">
        <v>0</v>
      </c>
      <c r="Q34" s="4"/>
      <c r="R34" s="4" t="s">
        <v>97</v>
      </c>
      <c r="S34" s="4">
        <v>0</v>
      </c>
      <c r="T34" s="4">
        <v>0</v>
      </c>
      <c r="U34" s="4">
        <v>0</v>
      </c>
      <c r="V34" s="4">
        <v>0</v>
      </c>
      <c r="W34" s="4">
        <v>1</v>
      </c>
      <c r="X34" s="4">
        <v>0</v>
      </c>
      <c r="Y34" s="4">
        <v>0</v>
      </c>
      <c r="Z34" s="4">
        <v>0</v>
      </c>
      <c r="AA34" s="4">
        <v>20</v>
      </c>
      <c r="AB34" s="4">
        <v>0</v>
      </c>
      <c r="AC34" s="4">
        <v>0</v>
      </c>
      <c r="AD34" s="4" t="s">
        <v>64</v>
      </c>
      <c r="AE34" s="4">
        <v>1</v>
      </c>
      <c r="AF34" s="4" t="s">
        <v>33</v>
      </c>
      <c r="AG34" s="4">
        <v>0</v>
      </c>
      <c r="AH34" s="4">
        <v>1</v>
      </c>
      <c r="AI34" s="4">
        <v>0</v>
      </c>
      <c r="AJ34" s="4">
        <v>0</v>
      </c>
      <c r="AK34" s="4">
        <v>0</v>
      </c>
      <c r="AL34" s="4">
        <v>0</v>
      </c>
      <c r="AM34" s="4">
        <v>0</v>
      </c>
      <c r="AN34" s="4">
        <v>0</v>
      </c>
      <c r="AO34" s="4"/>
      <c r="AP34" s="4">
        <v>1</v>
      </c>
      <c r="AQ34" s="4">
        <v>1</v>
      </c>
      <c r="AR34" s="4" t="s">
        <v>44</v>
      </c>
      <c r="AS34" s="4">
        <v>1</v>
      </c>
      <c r="AT34" s="4">
        <v>0</v>
      </c>
      <c r="AU34" s="4">
        <v>0</v>
      </c>
      <c r="AV34" s="4">
        <v>0</v>
      </c>
      <c r="AW34" s="4" t="s">
        <v>187</v>
      </c>
      <c r="AX34" s="4">
        <v>0</v>
      </c>
      <c r="AY34" s="4">
        <v>1</v>
      </c>
      <c r="AZ34" s="4">
        <v>1</v>
      </c>
      <c r="BA34" s="4">
        <v>0</v>
      </c>
      <c r="BB34" s="4">
        <v>1</v>
      </c>
      <c r="BC34" s="4">
        <v>0</v>
      </c>
      <c r="BD34" s="4">
        <v>0</v>
      </c>
      <c r="BE34" s="4">
        <v>0</v>
      </c>
      <c r="BF34" s="4">
        <v>1</v>
      </c>
      <c r="BG34" s="4">
        <v>0</v>
      </c>
      <c r="BH34" s="4">
        <v>0</v>
      </c>
    </row>
    <row r="35" spans="1:62">
      <c r="A35" s="4" t="s">
        <v>188</v>
      </c>
      <c r="B35" s="4">
        <v>1</v>
      </c>
      <c r="C35" s="4">
        <v>1</v>
      </c>
      <c r="D35" s="4"/>
      <c r="E35" s="4" t="s">
        <v>69</v>
      </c>
      <c r="F35" s="4"/>
      <c r="G35" s="4" t="s">
        <v>189</v>
      </c>
      <c r="H35" s="4">
        <v>1</v>
      </c>
      <c r="I35" s="4">
        <v>1</v>
      </c>
      <c r="J35" s="4">
        <v>1</v>
      </c>
      <c r="K35" s="4">
        <v>0</v>
      </c>
      <c r="L35" s="4">
        <v>0</v>
      </c>
      <c r="M35" s="4">
        <v>0</v>
      </c>
      <c r="N35" s="4">
        <v>0</v>
      </c>
      <c r="O35" s="4">
        <v>0</v>
      </c>
      <c r="P35" s="4">
        <v>0</v>
      </c>
      <c r="Q35" s="4"/>
      <c r="R35" s="4" t="s">
        <v>63</v>
      </c>
      <c r="S35" s="4">
        <v>0</v>
      </c>
      <c r="T35" s="4">
        <v>1</v>
      </c>
      <c r="U35" s="4">
        <v>0</v>
      </c>
      <c r="V35" s="4">
        <v>0</v>
      </c>
      <c r="W35" s="4">
        <v>0</v>
      </c>
      <c r="X35" s="4">
        <v>0</v>
      </c>
      <c r="Y35" s="4">
        <v>0</v>
      </c>
      <c r="Z35" s="4">
        <v>0</v>
      </c>
      <c r="AA35" s="4">
        <v>0</v>
      </c>
      <c r="AB35" s="4">
        <v>0</v>
      </c>
      <c r="AC35" s="4">
        <v>0</v>
      </c>
      <c r="AD35" s="4" t="s">
        <v>110</v>
      </c>
      <c r="AE35" s="4">
        <v>1</v>
      </c>
      <c r="AF35" s="4" t="s">
        <v>15</v>
      </c>
      <c r="AG35" s="4">
        <v>0</v>
      </c>
      <c r="AH35" s="4">
        <v>0</v>
      </c>
      <c r="AI35" s="4">
        <v>0</v>
      </c>
      <c r="AJ35" s="4">
        <v>0</v>
      </c>
      <c r="AK35" s="4">
        <v>0</v>
      </c>
      <c r="AL35" s="4">
        <v>0</v>
      </c>
      <c r="AM35" s="4">
        <v>0</v>
      </c>
      <c r="AN35" s="4">
        <v>1</v>
      </c>
      <c r="AO35" s="4" t="s">
        <v>190</v>
      </c>
      <c r="AP35" s="4">
        <v>2</v>
      </c>
      <c r="AQ35" s="4">
        <v>1</v>
      </c>
      <c r="AR35" s="4" t="s">
        <v>47</v>
      </c>
      <c r="AS35" s="4">
        <v>0</v>
      </c>
      <c r="AT35" s="4">
        <v>0</v>
      </c>
      <c r="AU35" s="4">
        <v>0</v>
      </c>
      <c r="AV35" s="4">
        <v>1</v>
      </c>
      <c r="AW35" s="4" t="s">
        <v>15</v>
      </c>
      <c r="AX35" s="4">
        <v>0</v>
      </c>
      <c r="AY35" s="4">
        <v>0</v>
      </c>
      <c r="AZ35" s="4">
        <v>0</v>
      </c>
      <c r="BA35" s="4">
        <v>0</v>
      </c>
      <c r="BB35" s="4">
        <v>0</v>
      </c>
      <c r="BC35" s="4">
        <v>0</v>
      </c>
      <c r="BD35" s="4">
        <v>0</v>
      </c>
      <c r="BE35" s="4">
        <v>0</v>
      </c>
      <c r="BF35" s="4">
        <v>0</v>
      </c>
      <c r="BG35" s="4">
        <v>1</v>
      </c>
      <c r="BH35" s="4">
        <v>1</v>
      </c>
    </row>
    <row r="36" spans="1:62">
      <c r="A36" s="4" t="s">
        <v>191</v>
      </c>
      <c r="B36" s="4">
        <v>1</v>
      </c>
      <c r="C36" s="4">
        <v>1</v>
      </c>
      <c r="D36" s="4"/>
      <c r="E36" s="4" t="s">
        <v>94</v>
      </c>
      <c r="F36" s="4"/>
      <c r="G36" s="4" t="s">
        <v>70</v>
      </c>
      <c r="H36" s="4">
        <v>0</v>
      </c>
      <c r="I36" s="4">
        <v>0</v>
      </c>
      <c r="J36" s="4">
        <v>0</v>
      </c>
      <c r="K36" s="4">
        <v>0</v>
      </c>
      <c r="L36" s="4">
        <v>1</v>
      </c>
      <c r="M36" s="4">
        <v>0</v>
      </c>
      <c r="N36" s="4">
        <v>0</v>
      </c>
      <c r="O36" s="4">
        <v>1</v>
      </c>
      <c r="P36" s="4">
        <v>0</v>
      </c>
      <c r="Q36" s="4"/>
      <c r="R36" s="4" t="s">
        <v>82</v>
      </c>
      <c r="S36" s="4">
        <v>0</v>
      </c>
      <c r="T36" s="4">
        <v>0</v>
      </c>
      <c r="U36" s="4">
        <v>0</v>
      </c>
      <c r="V36" s="4">
        <v>1</v>
      </c>
      <c r="W36" s="4">
        <v>0</v>
      </c>
      <c r="X36" s="4">
        <v>0</v>
      </c>
      <c r="Y36" s="4">
        <v>0</v>
      </c>
      <c r="Z36" s="4">
        <v>0</v>
      </c>
      <c r="AA36" s="4">
        <v>0</v>
      </c>
      <c r="AB36" s="4">
        <v>0</v>
      </c>
      <c r="AC36" s="4">
        <v>0</v>
      </c>
      <c r="AD36" s="4" t="s">
        <v>110</v>
      </c>
      <c r="AE36" s="4">
        <v>1</v>
      </c>
      <c r="AF36" s="4" t="s">
        <v>192</v>
      </c>
      <c r="AG36" s="4">
        <v>0</v>
      </c>
      <c r="AH36" s="4">
        <v>0</v>
      </c>
      <c r="AI36" s="4">
        <v>0</v>
      </c>
      <c r="AJ36" s="4">
        <v>0</v>
      </c>
      <c r="AK36" s="4">
        <v>1</v>
      </c>
      <c r="AL36" s="4">
        <v>0</v>
      </c>
      <c r="AM36" s="4">
        <v>0</v>
      </c>
      <c r="AN36" s="4">
        <v>0</v>
      </c>
      <c r="AO36" s="4"/>
      <c r="AP36" s="4">
        <v>1</v>
      </c>
      <c r="AQ36" s="4">
        <v>1</v>
      </c>
      <c r="AR36" s="4" t="s">
        <v>47</v>
      </c>
      <c r="AS36" s="4">
        <v>0</v>
      </c>
      <c r="AT36" s="4">
        <v>0</v>
      </c>
      <c r="AU36" s="4">
        <v>0</v>
      </c>
      <c r="AV36" s="4">
        <v>1</v>
      </c>
      <c r="AW36" s="4" t="s">
        <v>15</v>
      </c>
      <c r="AX36" s="4">
        <v>0</v>
      </c>
      <c r="AY36" s="4">
        <v>0</v>
      </c>
      <c r="AZ36" s="4">
        <v>0</v>
      </c>
      <c r="BA36" s="4">
        <v>0</v>
      </c>
      <c r="BB36" s="4">
        <v>0</v>
      </c>
      <c r="BC36" s="4">
        <v>0</v>
      </c>
      <c r="BD36" s="4">
        <v>0</v>
      </c>
      <c r="BE36" s="4">
        <v>0</v>
      </c>
      <c r="BF36" s="4">
        <v>0</v>
      </c>
      <c r="BG36" s="4">
        <v>1</v>
      </c>
      <c r="BH36" s="4">
        <v>0</v>
      </c>
    </row>
    <row r="37" spans="1:62">
      <c r="A37" s="4" t="s">
        <v>193</v>
      </c>
      <c r="B37" s="4">
        <v>1</v>
      </c>
      <c r="C37" s="4"/>
      <c r="D37" s="4">
        <v>1</v>
      </c>
      <c r="E37" s="4" t="s">
        <v>61</v>
      </c>
      <c r="F37" s="4"/>
      <c r="G37" s="4" t="s">
        <v>70</v>
      </c>
      <c r="H37" s="4">
        <v>0</v>
      </c>
      <c r="I37" s="4">
        <v>0</v>
      </c>
      <c r="J37" s="4">
        <v>0</v>
      </c>
      <c r="K37" s="4">
        <v>0</v>
      </c>
      <c r="L37" s="4">
        <v>1</v>
      </c>
      <c r="M37" s="4">
        <v>0</v>
      </c>
      <c r="N37" s="4">
        <v>0</v>
      </c>
      <c r="O37" s="4">
        <v>1</v>
      </c>
      <c r="P37" s="4">
        <v>0</v>
      </c>
      <c r="Q37" s="4"/>
      <c r="R37" s="4" t="s">
        <v>63</v>
      </c>
      <c r="S37" s="4">
        <v>0</v>
      </c>
      <c r="T37" s="4">
        <v>1</v>
      </c>
      <c r="U37" s="4">
        <v>0</v>
      </c>
      <c r="V37" s="4">
        <v>0</v>
      </c>
      <c r="W37" s="4">
        <v>0</v>
      </c>
      <c r="X37" s="4">
        <v>0</v>
      </c>
      <c r="Y37" s="4">
        <v>0</v>
      </c>
      <c r="Z37" s="4">
        <v>70</v>
      </c>
      <c r="AA37" s="4">
        <v>80</v>
      </c>
      <c r="AB37" s="4">
        <v>8</v>
      </c>
      <c r="AC37" s="4">
        <v>3</v>
      </c>
      <c r="AD37" s="4" t="s">
        <v>64</v>
      </c>
      <c r="AE37" s="4">
        <v>1</v>
      </c>
      <c r="AF37" s="4" t="s">
        <v>35</v>
      </c>
      <c r="AG37" s="4">
        <v>0</v>
      </c>
      <c r="AH37" s="4">
        <v>0</v>
      </c>
      <c r="AI37" s="4">
        <v>0</v>
      </c>
      <c r="AJ37" s="4">
        <v>1</v>
      </c>
      <c r="AK37" s="4">
        <v>0</v>
      </c>
      <c r="AL37" s="4">
        <v>0</v>
      </c>
      <c r="AM37" s="4">
        <v>0</v>
      </c>
      <c r="AN37" s="4">
        <v>0</v>
      </c>
      <c r="AO37" s="4"/>
      <c r="AP37" s="4">
        <v>4</v>
      </c>
      <c r="AQ37" s="4">
        <v>1</v>
      </c>
      <c r="AR37" s="4" t="s">
        <v>194</v>
      </c>
      <c r="AS37" s="4">
        <v>0</v>
      </c>
      <c r="AT37" s="4">
        <v>1</v>
      </c>
      <c r="AU37" s="4">
        <v>1</v>
      </c>
      <c r="AV37" s="4">
        <v>0</v>
      </c>
      <c r="AW37" s="4" t="s">
        <v>116</v>
      </c>
      <c r="AX37" s="4">
        <v>1</v>
      </c>
      <c r="AY37" s="4">
        <v>1</v>
      </c>
      <c r="AZ37" s="4">
        <v>0</v>
      </c>
      <c r="BA37" s="4">
        <v>1</v>
      </c>
      <c r="BB37" s="4">
        <v>0</v>
      </c>
      <c r="BC37" s="4">
        <v>0</v>
      </c>
      <c r="BD37" s="4">
        <v>0</v>
      </c>
      <c r="BE37" s="4">
        <v>0</v>
      </c>
      <c r="BF37" s="4">
        <v>1</v>
      </c>
      <c r="BG37" s="4">
        <v>0</v>
      </c>
      <c r="BH37" s="4">
        <v>0</v>
      </c>
    </row>
    <row r="38" spans="1:62">
      <c r="A38" s="4" t="s">
        <v>193</v>
      </c>
      <c r="B38" s="4">
        <v>1</v>
      </c>
      <c r="C38" s="4"/>
      <c r="D38" s="4">
        <v>1</v>
      </c>
      <c r="E38" s="4" t="s">
        <v>69</v>
      </c>
      <c r="F38" s="4"/>
      <c r="G38" s="4" t="s">
        <v>195</v>
      </c>
      <c r="H38" s="4">
        <v>0</v>
      </c>
      <c r="I38" s="4">
        <v>1</v>
      </c>
      <c r="J38" s="4">
        <v>1</v>
      </c>
      <c r="K38" s="4">
        <v>0</v>
      </c>
      <c r="L38" s="4">
        <v>1</v>
      </c>
      <c r="M38" s="4">
        <v>1</v>
      </c>
      <c r="N38" s="4">
        <v>0</v>
      </c>
      <c r="O38" s="4">
        <v>0</v>
      </c>
      <c r="P38" s="4">
        <v>0</v>
      </c>
      <c r="Q38" s="4"/>
      <c r="R38" s="4" t="s">
        <v>63</v>
      </c>
      <c r="S38" s="4">
        <v>0</v>
      </c>
      <c r="T38" s="4">
        <v>1</v>
      </c>
      <c r="U38" s="4">
        <v>0</v>
      </c>
      <c r="V38" s="4">
        <v>0</v>
      </c>
      <c r="W38" s="4">
        <v>0</v>
      </c>
      <c r="X38" s="4">
        <v>0</v>
      </c>
      <c r="Y38" s="4">
        <v>0</v>
      </c>
      <c r="Z38" s="4">
        <v>15</v>
      </c>
      <c r="AA38" s="4">
        <v>10</v>
      </c>
      <c r="AB38" s="4">
        <v>3</v>
      </c>
      <c r="AC38" s="4">
        <v>0</v>
      </c>
      <c r="AD38" s="4" t="s">
        <v>64</v>
      </c>
      <c r="AE38" s="4">
        <v>1</v>
      </c>
      <c r="AF38" s="4" t="s">
        <v>141</v>
      </c>
      <c r="AG38" s="4">
        <v>0</v>
      </c>
      <c r="AH38" s="4">
        <v>1</v>
      </c>
      <c r="AI38" s="4">
        <v>1</v>
      </c>
      <c r="AJ38" s="4">
        <v>1</v>
      </c>
      <c r="AK38" s="4">
        <v>0</v>
      </c>
      <c r="AL38" s="4">
        <v>0</v>
      </c>
      <c r="AM38" s="4">
        <v>0</v>
      </c>
      <c r="AN38" s="4">
        <v>0</v>
      </c>
      <c r="AO38" s="4"/>
      <c r="AP38" s="4">
        <v>3</v>
      </c>
      <c r="AQ38" s="4">
        <v>1</v>
      </c>
      <c r="AR38" s="4" t="s">
        <v>84</v>
      </c>
      <c r="AS38" s="4">
        <v>1</v>
      </c>
      <c r="AT38" s="4">
        <v>1</v>
      </c>
      <c r="AU38" s="4">
        <v>0</v>
      </c>
      <c r="AV38" s="4">
        <v>0</v>
      </c>
      <c r="AW38" s="4" t="s">
        <v>152</v>
      </c>
      <c r="AX38" s="4">
        <v>1</v>
      </c>
      <c r="AY38" s="4">
        <v>1</v>
      </c>
      <c r="AZ38" s="4">
        <v>0</v>
      </c>
      <c r="BA38" s="4">
        <v>0</v>
      </c>
      <c r="BB38" s="4">
        <v>1</v>
      </c>
      <c r="BC38" s="4">
        <v>1</v>
      </c>
      <c r="BD38" s="4">
        <v>0</v>
      </c>
      <c r="BE38" s="4">
        <v>0</v>
      </c>
      <c r="BF38" s="4">
        <v>1</v>
      </c>
      <c r="BG38" s="4">
        <v>0</v>
      </c>
      <c r="BH38" s="4">
        <v>0</v>
      </c>
    </row>
    <row r="39" spans="1:62">
      <c r="A39" s="4" t="s">
        <v>193</v>
      </c>
      <c r="B39" s="4">
        <v>1</v>
      </c>
      <c r="C39" s="4"/>
      <c r="D39" s="4">
        <v>1</v>
      </c>
      <c r="E39" s="4" t="s">
        <v>196</v>
      </c>
      <c r="F39" s="4"/>
      <c r="G39" s="4" t="s">
        <v>197</v>
      </c>
      <c r="H39" s="4">
        <v>0</v>
      </c>
      <c r="I39" s="4">
        <v>0</v>
      </c>
      <c r="J39" s="4">
        <v>0</v>
      </c>
      <c r="K39" s="4">
        <v>0</v>
      </c>
      <c r="L39" s="4">
        <v>0</v>
      </c>
      <c r="M39" s="4">
        <v>1</v>
      </c>
      <c r="N39" s="4">
        <v>1</v>
      </c>
      <c r="O39" s="4">
        <v>1</v>
      </c>
      <c r="P39" s="4">
        <v>0</v>
      </c>
      <c r="Q39" s="4"/>
      <c r="R39" s="4" t="s">
        <v>198</v>
      </c>
      <c r="S39" s="4">
        <v>0</v>
      </c>
      <c r="T39" s="4">
        <v>0</v>
      </c>
      <c r="U39" s="4">
        <v>1</v>
      </c>
      <c r="V39" s="4">
        <v>0</v>
      </c>
      <c r="W39" s="4">
        <v>1</v>
      </c>
      <c r="X39" s="4">
        <v>0</v>
      </c>
      <c r="Y39" s="4">
        <v>0</v>
      </c>
      <c r="Z39" s="4">
        <v>80</v>
      </c>
      <c r="AA39" s="4">
        <v>95</v>
      </c>
      <c r="AB39" s="4">
        <v>8</v>
      </c>
      <c r="AC39" s="4">
        <v>2</v>
      </c>
      <c r="AD39" s="4" t="s">
        <v>64</v>
      </c>
      <c r="AE39" s="4">
        <v>1</v>
      </c>
      <c r="AF39" s="4" t="s">
        <v>199</v>
      </c>
      <c r="AG39" s="4">
        <v>1</v>
      </c>
      <c r="AH39" s="4">
        <v>1</v>
      </c>
      <c r="AI39" s="4">
        <v>1</v>
      </c>
      <c r="AJ39" s="4">
        <v>0</v>
      </c>
      <c r="AK39" s="4">
        <v>0</v>
      </c>
      <c r="AL39" s="4">
        <v>0</v>
      </c>
      <c r="AM39" s="4">
        <v>0</v>
      </c>
      <c r="AN39" s="4">
        <v>0</v>
      </c>
      <c r="AO39" s="4"/>
      <c r="AP39" s="4">
        <v>4</v>
      </c>
      <c r="AQ39" s="4">
        <v>1</v>
      </c>
      <c r="AR39" s="4" t="s">
        <v>194</v>
      </c>
      <c r="AS39" s="4">
        <v>0</v>
      </c>
      <c r="AT39" s="4">
        <v>1</v>
      </c>
      <c r="AU39" s="4">
        <v>1</v>
      </c>
      <c r="AV39" s="4">
        <v>0</v>
      </c>
      <c r="AW39" s="4" t="s">
        <v>200</v>
      </c>
      <c r="AX39" s="4">
        <v>1</v>
      </c>
      <c r="AY39" s="4">
        <v>0</v>
      </c>
      <c r="AZ39" s="4">
        <v>1</v>
      </c>
      <c r="BA39" s="4">
        <v>1</v>
      </c>
      <c r="BB39" s="4">
        <v>0</v>
      </c>
      <c r="BC39" s="4">
        <v>0</v>
      </c>
      <c r="BD39" s="4">
        <v>0</v>
      </c>
      <c r="BE39" s="4">
        <v>0</v>
      </c>
      <c r="BF39" s="4">
        <v>1</v>
      </c>
      <c r="BG39" s="4">
        <v>0</v>
      </c>
      <c r="BH39" s="4">
        <v>0</v>
      </c>
    </row>
    <row r="40" spans="1:62">
      <c r="A40" s="4" t="s">
        <v>193</v>
      </c>
      <c r="B40" s="4">
        <v>1</v>
      </c>
      <c r="C40" s="4"/>
      <c r="D40" s="4">
        <v>1</v>
      </c>
      <c r="E40" s="4" t="s">
        <v>69</v>
      </c>
      <c r="F40" s="4"/>
      <c r="G40" s="4" t="s">
        <v>201</v>
      </c>
      <c r="H40" s="4">
        <v>1</v>
      </c>
      <c r="I40" s="4">
        <v>1</v>
      </c>
      <c r="J40" s="4">
        <v>1</v>
      </c>
      <c r="K40" s="4">
        <v>1</v>
      </c>
      <c r="L40" s="4">
        <v>1</v>
      </c>
      <c r="M40" s="4">
        <v>1</v>
      </c>
      <c r="N40" s="4">
        <v>0</v>
      </c>
      <c r="O40" s="4">
        <v>1</v>
      </c>
      <c r="P40" s="4">
        <v>0</v>
      </c>
      <c r="Q40" s="4"/>
      <c r="R40" s="4" t="s">
        <v>63</v>
      </c>
      <c r="S40" s="4">
        <v>0</v>
      </c>
      <c r="T40" s="4">
        <v>1</v>
      </c>
      <c r="U40" s="4">
        <v>0</v>
      </c>
      <c r="V40" s="4">
        <v>0</v>
      </c>
      <c r="W40" s="4">
        <v>0</v>
      </c>
      <c r="X40" s="4">
        <v>0</v>
      </c>
      <c r="Y40" s="4">
        <v>0</v>
      </c>
      <c r="Z40" s="4">
        <v>25</v>
      </c>
      <c r="AA40" s="4">
        <v>40</v>
      </c>
      <c r="AB40" s="4">
        <v>5</v>
      </c>
      <c r="AC40" s="4">
        <v>2</v>
      </c>
      <c r="AD40" s="4" t="s">
        <v>64</v>
      </c>
      <c r="AE40" s="4">
        <v>1</v>
      </c>
      <c r="AF40" s="4" t="s">
        <v>35</v>
      </c>
      <c r="AG40" s="4">
        <v>0</v>
      </c>
      <c r="AH40" s="4">
        <v>0</v>
      </c>
      <c r="AI40" s="4">
        <v>0</v>
      </c>
      <c r="AJ40" s="4">
        <v>1</v>
      </c>
      <c r="AK40" s="4">
        <v>0</v>
      </c>
      <c r="AL40" s="4">
        <v>0</v>
      </c>
      <c r="AM40" s="4">
        <v>0</v>
      </c>
      <c r="AN40" s="4">
        <v>0</v>
      </c>
      <c r="AO40" s="4"/>
      <c r="AP40" s="4">
        <v>3</v>
      </c>
      <c r="AQ40" s="4">
        <v>1</v>
      </c>
      <c r="AR40" s="4" t="s">
        <v>100</v>
      </c>
      <c r="AS40" s="4">
        <v>0</v>
      </c>
      <c r="AT40" s="4">
        <v>1</v>
      </c>
      <c r="AU40" s="4">
        <v>0</v>
      </c>
      <c r="AV40" s="4">
        <v>0</v>
      </c>
      <c r="AW40" s="4" t="s">
        <v>202</v>
      </c>
      <c r="AX40" s="4">
        <v>1</v>
      </c>
      <c r="AY40" s="4">
        <v>1</v>
      </c>
      <c r="AZ40" s="4">
        <v>1</v>
      </c>
      <c r="BA40" s="4">
        <v>1</v>
      </c>
      <c r="BB40" s="4">
        <v>1</v>
      </c>
      <c r="BC40" s="4">
        <v>1</v>
      </c>
      <c r="BD40" s="4">
        <v>1</v>
      </c>
      <c r="BE40" s="4">
        <v>1</v>
      </c>
      <c r="BF40" s="4">
        <v>1</v>
      </c>
      <c r="BG40" s="4">
        <v>0</v>
      </c>
      <c r="BH40" s="4">
        <v>0</v>
      </c>
    </row>
    <row r="41" spans="1:62">
      <c r="A41" s="4" t="s">
        <v>193</v>
      </c>
      <c r="B41" s="4">
        <v>1</v>
      </c>
      <c r="C41" s="4"/>
      <c r="D41" s="4">
        <v>1</v>
      </c>
      <c r="E41" s="4" t="s">
        <v>61</v>
      </c>
      <c r="F41" s="4"/>
      <c r="G41" s="4" t="s">
        <v>203</v>
      </c>
      <c r="H41" s="4">
        <v>1</v>
      </c>
      <c r="I41" s="4">
        <v>1</v>
      </c>
      <c r="J41" s="4">
        <v>1</v>
      </c>
      <c r="K41" s="4">
        <v>1</v>
      </c>
      <c r="L41" s="4">
        <v>1</v>
      </c>
      <c r="M41" s="4">
        <v>1</v>
      </c>
      <c r="N41" s="4">
        <v>0</v>
      </c>
      <c r="O41" s="4">
        <v>0</v>
      </c>
      <c r="P41" s="4">
        <v>0</v>
      </c>
      <c r="Q41" s="4"/>
      <c r="R41" s="4" t="s">
        <v>63</v>
      </c>
      <c r="S41" s="4">
        <v>0</v>
      </c>
      <c r="T41" s="4">
        <v>1</v>
      </c>
      <c r="U41" s="4">
        <v>0</v>
      </c>
      <c r="V41" s="4">
        <v>0</v>
      </c>
      <c r="W41" s="4">
        <v>0</v>
      </c>
      <c r="X41" s="4">
        <v>0</v>
      </c>
      <c r="Y41" s="4">
        <v>0</v>
      </c>
      <c r="Z41" s="4">
        <v>55</v>
      </c>
      <c r="AA41" s="4">
        <v>55</v>
      </c>
      <c r="AB41" s="4">
        <v>4</v>
      </c>
      <c r="AC41" s="4">
        <v>0</v>
      </c>
      <c r="AD41" s="4" t="s">
        <v>64</v>
      </c>
      <c r="AE41" s="4">
        <v>1</v>
      </c>
      <c r="AF41" s="4" t="s">
        <v>83</v>
      </c>
      <c r="AG41" s="4">
        <v>0</v>
      </c>
      <c r="AH41" s="4">
        <v>0</v>
      </c>
      <c r="AI41" s="4">
        <v>1</v>
      </c>
      <c r="AJ41" s="4">
        <v>1</v>
      </c>
      <c r="AK41" s="4">
        <v>0</v>
      </c>
      <c r="AL41" s="4">
        <v>0</v>
      </c>
      <c r="AM41" s="4">
        <v>0</v>
      </c>
      <c r="AN41" s="4">
        <v>0</v>
      </c>
      <c r="AO41" s="4"/>
      <c r="AP41" s="4">
        <v>3</v>
      </c>
      <c r="AQ41" s="4">
        <v>1</v>
      </c>
      <c r="AR41" s="4" t="s">
        <v>100</v>
      </c>
      <c r="AS41" s="4">
        <v>0</v>
      </c>
      <c r="AT41" s="4">
        <v>1</v>
      </c>
      <c r="AU41" s="4">
        <v>0</v>
      </c>
      <c r="AV41" s="4">
        <v>0</v>
      </c>
      <c r="AW41" s="4" t="s">
        <v>204</v>
      </c>
      <c r="AX41" s="4">
        <v>1</v>
      </c>
      <c r="AY41" s="4">
        <v>1</v>
      </c>
      <c r="AZ41" s="4">
        <v>1</v>
      </c>
      <c r="BA41" s="4">
        <v>1</v>
      </c>
      <c r="BB41" s="4">
        <v>1</v>
      </c>
      <c r="BC41" s="4">
        <v>0</v>
      </c>
      <c r="BD41" s="4">
        <v>0</v>
      </c>
      <c r="BE41" s="4">
        <v>0</v>
      </c>
      <c r="BF41" s="4">
        <v>1</v>
      </c>
      <c r="BG41" s="4">
        <v>0</v>
      </c>
      <c r="BH41" s="4">
        <v>0</v>
      </c>
    </row>
    <row r="42" spans="1:62">
      <c r="A42" s="4" t="s">
        <v>193</v>
      </c>
      <c r="B42" s="4">
        <v>1</v>
      </c>
      <c r="C42" s="4"/>
      <c r="D42" s="4">
        <v>1</v>
      </c>
      <c r="E42" s="4" t="s">
        <v>118</v>
      </c>
      <c r="F42" s="4"/>
      <c r="G42" s="4" t="s">
        <v>205</v>
      </c>
      <c r="H42" s="4">
        <v>1</v>
      </c>
      <c r="I42" s="4">
        <v>1</v>
      </c>
      <c r="J42" s="4">
        <v>1</v>
      </c>
      <c r="K42" s="4">
        <v>1</v>
      </c>
      <c r="L42" s="4">
        <v>1</v>
      </c>
      <c r="M42" s="4">
        <v>1</v>
      </c>
      <c r="N42" s="4">
        <v>1</v>
      </c>
      <c r="O42" s="4">
        <v>1</v>
      </c>
      <c r="P42" s="4">
        <v>0</v>
      </c>
      <c r="Q42" s="4"/>
      <c r="R42" s="4" t="s">
        <v>175</v>
      </c>
      <c r="S42" s="4">
        <v>1</v>
      </c>
      <c r="T42" s="4">
        <v>0</v>
      </c>
      <c r="U42" s="4">
        <v>0</v>
      </c>
      <c r="V42" s="4">
        <v>0</v>
      </c>
      <c r="W42" s="4">
        <v>0</v>
      </c>
      <c r="X42" s="4">
        <v>0</v>
      </c>
      <c r="Y42" s="4">
        <v>0</v>
      </c>
      <c r="Z42" s="4">
        <v>75</v>
      </c>
      <c r="AA42" s="4">
        <v>85</v>
      </c>
      <c r="AB42" s="4">
        <v>4</v>
      </c>
      <c r="AC42" s="4">
        <v>2</v>
      </c>
      <c r="AD42" s="4" t="s">
        <v>64</v>
      </c>
      <c r="AE42" s="4">
        <v>1</v>
      </c>
      <c r="AF42" s="4" t="s">
        <v>206</v>
      </c>
      <c r="AG42" s="4">
        <v>1</v>
      </c>
      <c r="AH42" s="4">
        <v>1</v>
      </c>
      <c r="AI42" s="4">
        <v>1</v>
      </c>
      <c r="AJ42" s="4">
        <v>1</v>
      </c>
      <c r="AK42" s="4">
        <v>1</v>
      </c>
      <c r="AL42" s="4">
        <v>1</v>
      </c>
      <c r="AM42" s="4">
        <v>1</v>
      </c>
      <c r="AN42" s="4">
        <v>0</v>
      </c>
      <c r="AO42" s="4"/>
      <c r="AP42" s="4">
        <v>4</v>
      </c>
      <c r="AQ42" s="4">
        <v>1</v>
      </c>
      <c r="AR42" s="4" t="s">
        <v>66</v>
      </c>
      <c r="AS42" s="4">
        <v>1</v>
      </c>
      <c r="AT42" s="4">
        <v>1</v>
      </c>
      <c r="AU42" s="4">
        <v>1</v>
      </c>
      <c r="AV42" s="4">
        <v>0</v>
      </c>
      <c r="AW42" s="4" t="s">
        <v>202</v>
      </c>
      <c r="AX42" s="4">
        <v>1</v>
      </c>
      <c r="AY42" s="4">
        <v>1</v>
      </c>
      <c r="AZ42" s="4">
        <v>1</v>
      </c>
      <c r="BA42" s="4">
        <v>1</v>
      </c>
      <c r="BB42" s="4">
        <v>1</v>
      </c>
      <c r="BC42" s="4">
        <v>1</v>
      </c>
      <c r="BD42" s="4">
        <v>1</v>
      </c>
      <c r="BE42" s="4">
        <v>1</v>
      </c>
      <c r="BF42" s="4">
        <v>1</v>
      </c>
      <c r="BG42" s="4">
        <v>0</v>
      </c>
      <c r="BH42" s="4">
        <v>0</v>
      </c>
      <c r="BI42" t="s">
        <v>207</v>
      </c>
    </row>
    <row r="43" spans="1:62">
      <c r="A43" s="4" t="s">
        <v>193</v>
      </c>
      <c r="B43" s="4">
        <v>1</v>
      </c>
      <c r="C43" s="4"/>
      <c r="D43" s="4">
        <v>1</v>
      </c>
      <c r="E43" s="4" t="s">
        <v>61</v>
      </c>
      <c r="F43" s="4"/>
      <c r="G43" s="4" t="s">
        <v>99</v>
      </c>
      <c r="H43" s="4">
        <v>0</v>
      </c>
      <c r="I43" s="4">
        <v>1</v>
      </c>
      <c r="J43" s="4">
        <v>1</v>
      </c>
      <c r="K43" s="4">
        <v>0</v>
      </c>
      <c r="L43" s="4">
        <v>1</v>
      </c>
      <c r="M43" s="4">
        <v>1</v>
      </c>
      <c r="N43" s="4">
        <v>0</v>
      </c>
      <c r="O43" s="4">
        <v>1</v>
      </c>
      <c r="P43" s="4">
        <v>0</v>
      </c>
      <c r="Q43" s="4"/>
      <c r="R43" s="4" t="s">
        <v>63</v>
      </c>
      <c r="S43" s="4">
        <v>0</v>
      </c>
      <c r="T43" s="4">
        <v>1</v>
      </c>
      <c r="U43" s="4">
        <v>0</v>
      </c>
      <c r="V43" s="4">
        <v>0</v>
      </c>
      <c r="W43" s="4">
        <v>0</v>
      </c>
      <c r="X43" s="4">
        <v>0</v>
      </c>
      <c r="Y43" s="4">
        <v>0</v>
      </c>
      <c r="Z43" s="4">
        <v>65</v>
      </c>
      <c r="AA43" s="4">
        <v>45</v>
      </c>
      <c r="AB43" s="4">
        <v>70</v>
      </c>
      <c r="AC43" s="4">
        <v>5</v>
      </c>
      <c r="AD43" s="4" t="s">
        <v>64</v>
      </c>
      <c r="AE43" s="4">
        <v>1</v>
      </c>
      <c r="AF43" s="4" t="s">
        <v>65</v>
      </c>
      <c r="AG43" s="4">
        <v>0</v>
      </c>
      <c r="AH43" s="4">
        <v>1</v>
      </c>
      <c r="AI43" s="4">
        <v>0</v>
      </c>
      <c r="AJ43" s="4">
        <v>1</v>
      </c>
      <c r="AK43" s="4">
        <v>0</v>
      </c>
      <c r="AL43" s="4">
        <v>0</v>
      </c>
      <c r="AM43" s="4">
        <v>0</v>
      </c>
      <c r="AN43" s="4">
        <v>0</v>
      </c>
      <c r="AO43" s="4"/>
      <c r="AP43" s="4">
        <v>3</v>
      </c>
      <c r="AQ43" s="4">
        <v>1</v>
      </c>
      <c r="AR43" s="4" t="s">
        <v>66</v>
      </c>
      <c r="AS43" s="4">
        <v>1</v>
      </c>
      <c r="AT43" s="4">
        <v>1</v>
      </c>
      <c r="AU43" s="4">
        <v>1</v>
      </c>
      <c r="AV43" s="4">
        <v>0</v>
      </c>
      <c r="AW43" s="4" t="s">
        <v>208</v>
      </c>
      <c r="AX43" s="4">
        <v>1</v>
      </c>
      <c r="AY43" s="4">
        <v>1</v>
      </c>
      <c r="AZ43" s="4">
        <v>1</v>
      </c>
      <c r="BA43" s="4">
        <v>0</v>
      </c>
      <c r="BB43" s="4">
        <v>1</v>
      </c>
      <c r="BC43" s="4">
        <v>1</v>
      </c>
      <c r="BD43" s="4">
        <v>0</v>
      </c>
      <c r="BE43" s="4">
        <v>0</v>
      </c>
      <c r="BF43" s="4">
        <v>1</v>
      </c>
      <c r="BG43" s="4">
        <v>0</v>
      </c>
      <c r="BH43" s="4">
        <v>0</v>
      </c>
    </row>
    <row r="44" spans="1:62">
      <c r="A44" s="4" t="s">
        <v>193</v>
      </c>
      <c r="B44" s="4">
        <v>1</v>
      </c>
      <c r="C44" s="4"/>
      <c r="D44" s="4">
        <v>1</v>
      </c>
      <c r="E44" s="4" t="s">
        <v>69</v>
      </c>
      <c r="F44" s="4"/>
      <c r="G44" s="4" t="s">
        <v>209</v>
      </c>
      <c r="H44" s="4">
        <v>1</v>
      </c>
      <c r="I44" s="4">
        <v>0</v>
      </c>
      <c r="J44" s="4">
        <v>1</v>
      </c>
      <c r="K44" s="4">
        <v>0</v>
      </c>
      <c r="L44" s="4">
        <v>1</v>
      </c>
      <c r="M44" s="4">
        <v>1</v>
      </c>
      <c r="N44" s="4">
        <v>0</v>
      </c>
      <c r="O44" s="4">
        <v>0</v>
      </c>
      <c r="P44" s="4">
        <v>0</v>
      </c>
      <c r="Q44" s="4"/>
      <c r="R44" s="4" t="s">
        <v>88</v>
      </c>
      <c r="S44" s="4">
        <v>0</v>
      </c>
      <c r="T44" s="4">
        <v>0</v>
      </c>
      <c r="U44" s="4">
        <v>1</v>
      </c>
      <c r="V44" s="4">
        <v>0</v>
      </c>
      <c r="W44" s="4">
        <v>0</v>
      </c>
      <c r="X44" s="4">
        <v>0</v>
      </c>
      <c r="Y44" s="4">
        <v>0</v>
      </c>
      <c r="Z44" s="4">
        <v>25</v>
      </c>
      <c r="AA44" s="4">
        <v>30</v>
      </c>
      <c r="AB44" s="4">
        <v>0</v>
      </c>
      <c r="AC44" s="4">
        <v>0</v>
      </c>
      <c r="AD44" s="4" t="s">
        <v>64</v>
      </c>
      <c r="AE44" s="4">
        <v>1</v>
      </c>
      <c r="AF44" s="4" t="s">
        <v>83</v>
      </c>
      <c r="AG44" s="4">
        <v>0</v>
      </c>
      <c r="AH44" s="4">
        <v>0</v>
      </c>
      <c r="AI44" s="4">
        <v>1</v>
      </c>
      <c r="AJ44" s="4">
        <v>1</v>
      </c>
      <c r="AK44" s="4">
        <v>0</v>
      </c>
      <c r="AL44" s="4">
        <v>0</v>
      </c>
      <c r="AM44" s="4">
        <v>0</v>
      </c>
      <c r="AN44" s="4">
        <v>0</v>
      </c>
      <c r="AO44" s="4"/>
      <c r="AP44" s="4">
        <v>3</v>
      </c>
      <c r="AQ44" s="4">
        <v>1</v>
      </c>
      <c r="AR44" s="4" t="s">
        <v>100</v>
      </c>
      <c r="AS44" s="4">
        <v>0</v>
      </c>
      <c r="AT44" s="4">
        <v>1</v>
      </c>
      <c r="AU44" s="4">
        <v>0</v>
      </c>
      <c r="AV44" s="4">
        <v>0</v>
      </c>
      <c r="AW44" s="4" t="s">
        <v>210</v>
      </c>
      <c r="AX44" s="4">
        <v>1</v>
      </c>
      <c r="AY44" s="4">
        <v>0</v>
      </c>
      <c r="AZ44" s="4">
        <v>0</v>
      </c>
      <c r="BA44" s="4">
        <v>1</v>
      </c>
      <c r="BB44" s="4">
        <v>0</v>
      </c>
      <c r="BC44" s="4">
        <v>0</v>
      </c>
      <c r="BD44" s="4">
        <v>0</v>
      </c>
      <c r="BE44" s="4">
        <v>0</v>
      </c>
      <c r="BF44" s="4">
        <v>0</v>
      </c>
      <c r="BG44" s="4">
        <v>0</v>
      </c>
      <c r="BH44" s="4">
        <v>1</v>
      </c>
    </row>
    <row r="45" spans="1:62">
      <c r="A45" s="4" t="s">
        <v>193</v>
      </c>
      <c r="B45" s="4">
        <v>1</v>
      </c>
      <c r="C45" s="4"/>
      <c r="D45" s="4">
        <v>1</v>
      </c>
      <c r="E45" s="4" t="s">
        <v>196</v>
      </c>
      <c r="F45" s="4"/>
      <c r="G45" s="4" t="s">
        <v>107</v>
      </c>
      <c r="H45" s="4">
        <v>0</v>
      </c>
      <c r="I45" s="4">
        <v>0</v>
      </c>
      <c r="J45" s="4">
        <v>0</v>
      </c>
      <c r="K45" s="4">
        <v>0</v>
      </c>
      <c r="L45" s="4">
        <v>1</v>
      </c>
      <c r="M45" s="4">
        <v>0</v>
      </c>
      <c r="N45" s="4">
        <v>0</v>
      </c>
      <c r="O45" s="4">
        <v>0</v>
      </c>
      <c r="P45" s="4">
        <v>0</v>
      </c>
      <c r="Q45" s="4"/>
      <c r="R45" s="4" t="s">
        <v>97</v>
      </c>
      <c r="S45" s="4">
        <v>0</v>
      </c>
      <c r="T45" s="4">
        <v>0</v>
      </c>
      <c r="U45" s="4">
        <v>0</v>
      </c>
      <c r="V45" s="4">
        <v>0</v>
      </c>
      <c r="W45" s="4">
        <v>1</v>
      </c>
      <c r="X45" s="4">
        <v>0</v>
      </c>
      <c r="Y45" s="4">
        <v>0</v>
      </c>
      <c r="Z45" s="4">
        <v>10</v>
      </c>
      <c r="AA45" s="4">
        <v>5</v>
      </c>
      <c r="AB45" s="4">
        <v>0</v>
      </c>
      <c r="AC45" s="4">
        <v>1</v>
      </c>
      <c r="AD45" s="4" t="s">
        <v>110</v>
      </c>
      <c r="AE45" s="4">
        <v>1</v>
      </c>
      <c r="AF45" s="4" t="s">
        <v>15</v>
      </c>
      <c r="AG45" s="4">
        <v>0</v>
      </c>
      <c r="AH45" s="4">
        <v>0</v>
      </c>
      <c r="AI45" s="4">
        <v>0</v>
      </c>
      <c r="AJ45" s="4">
        <v>0</v>
      </c>
      <c r="AK45" s="4">
        <v>0</v>
      </c>
      <c r="AL45" s="4">
        <v>0</v>
      </c>
      <c r="AM45" s="4">
        <v>0</v>
      </c>
      <c r="AN45" s="4">
        <v>1</v>
      </c>
      <c r="AO45" s="4"/>
      <c r="AP45" s="4">
        <v>2</v>
      </c>
      <c r="AQ45" s="4">
        <v>1</v>
      </c>
      <c r="AR45" s="4" t="s">
        <v>100</v>
      </c>
      <c r="AS45" s="4">
        <v>0</v>
      </c>
      <c r="AT45" s="4">
        <v>1</v>
      </c>
      <c r="AU45" s="4">
        <v>0</v>
      </c>
      <c r="AV45" s="4">
        <v>0</v>
      </c>
      <c r="AW45" s="4" t="s">
        <v>49</v>
      </c>
      <c r="AX45" s="4">
        <v>1</v>
      </c>
      <c r="AY45" s="4">
        <v>0</v>
      </c>
      <c r="AZ45" s="4">
        <v>0</v>
      </c>
      <c r="BA45" s="4">
        <v>0</v>
      </c>
      <c r="BB45" s="4">
        <v>0</v>
      </c>
      <c r="BC45" s="4">
        <v>0</v>
      </c>
      <c r="BD45" s="4">
        <v>0</v>
      </c>
      <c r="BE45" s="4">
        <v>0</v>
      </c>
      <c r="BF45" s="4">
        <v>0</v>
      </c>
      <c r="BG45" s="4">
        <v>0</v>
      </c>
      <c r="BH45" s="4">
        <v>1</v>
      </c>
      <c r="BJ45" s="1"/>
    </row>
    <row r="46" spans="1:62">
      <c r="A46" s="4" t="s">
        <v>211</v>
      </c>
      <c r="B46" s="4">
        <v>1</v>
      </c>
      <c r="C46" s="4"/>
      <c r="D46" s="4">
        <v>1</v>
      </c>
      <c r="E46" s="4" t="s">
        <v>69</v>
      </c>
      <c r="F46" s="4"/>
      <c r="G46" s="4" t="s">
        <v>212</v>
      </c>
      <c r="H46" s="4">
        <v>0</v>
      </c>
      <c r="I46" s="4">
        <v>1</v>
      </c>
      <c r="J46" s="4">
        <v>0</v>
      </c>
      <c r="K46" s="4">
        <v>0</v>
      </c>
      <c r="L46" s="4">
        <v>1</v>
      </c>
      <c r="M46" s="4">
        <v>0</v>
      </c>
      <c r="N46" s="4">
        <v>0</v>
      </c>
      <c r="O46" s="4">
        <v>0</v>
      </c>
      <c r="P46" s="4">
        <v>0</v>
      </c>
      <c r="Q46" s="4"/>
      <c r="R46" s="4" t="s">
        <v>63</v>
      </c>
      <c r="S46" s="4">
        <v>0</v>
      </c>
      <c r="T46" s="4">
        <v>1</v>
      </c>
      <c r="U46" s="4">
        <v>0</v>
      </c>
      <c r="V46" s="4">
        <v>0</v>
      </c>
      <c r="W46" s="4">
        <v>0</v>
      </c>
      <c r="X46" s="4">
        <v>0</v>
      </c>
      <c r="Y46" s="4">
        <v>0</v>
      </c>
      <c r="Z46" s="4">
        <v>35</v>
      </c>
      <c r="AA46" s="4">
        <v>80</v>
      </c>
      <c r="AB46" s="4">
        <v>0.4</v>
      </c>
      <c r="AC46" s="4">
        <v>5</v>
      </c>
      <c r="AD46" s="4" t="s">
        <v>64</v>
      </c>
      <c r="AE46" s="4">
        <v>1</v>
      </c>
      <c r="AF46" s="4" t="s">
        <v>65</v>
      </c>
      <c r="AG46" s="4">
        <v>0</v>
      </c>
      <c r="AH46" s="4">
        <v>1</v>
      </c>
      <c r="AI46" s="4">
        <v>0</v>
      </c>
      <c r="AJ46" s="4">
        <v>1</v>
      </c>
      <c r="AK46" s="4">
        <v>0</v>
      </c>
      <c r="AL46" s="4">
        <v>0</v>
      </c>
      <c r="AM46" s="4">
        <v>0</v>
      </c>
      <c r="AN46" s="4">
        <v>0</v>
      </c>
      <c r="AO46" s="4"/>
      <c r="AP46" s="4">
        <v>2</v>
      </c>
      <c r="AQ46" s="4">
        <v>1</v>
      </c>
      <c r="AR46" s="4" t="s">
        <v>100</v>
      </c>
      <c r="AS46" s="4">
        <v>0</v>
      </c>
      <c r="AT46" s="4">
        <v>1</v>
      </c>
      <c r="AU46" s="4">
        <v>0</v>
      </c>
      <c r="AV46" s="4">
        <v>0</v>
      </c>
      <c r="AW46" s="4" t="s">
        <v>213</v>
      </c>
      <c r="AX46" s="4">
        <v>1</v>
      </c>
      <c r="AY46" s="4">
        <v>0</v>
      </c>
      <c r="AZ46" s="4">
        <v>0</v>
      </c>
      <c r="BA46" s="4">
        <v>0</v>
      </c>
      <c r="BB46" s="4">
        <v>0</v>
      </c>
      <c r="BC46" s="4">
        <v>0</v>
      </c>
      <c r="BD46" s="4">
        <v>0</v>
      </c>
      <c r="BE46" s="4">
        <v>0</v>
      </c>
      <c r="BF46" s="4">
        <v>1</v>
      </c>
      <c r="BG46" s="4">
        <v>0</v>
      </c>
      <c r="BH46" s="4">
        <v>1</v>
      </c>
    </row>
    <row r="47" spans="1:62">
      <c r="A47" s="4" t="s">
        <v>214</v>
      </c>
      <c r="B47" s="4">
        <v>1</v>
      </c>
      <c r="C47" s="4"/>
      <c r="D47" s="4">
        <v>1</v>
      </c>
      <c r="E47" s="4" t="s">
        <v>69</v>
      </c>
      <c r="F47" s="4"/>
      <c r="G47" s="4" t="s">
        <v>215</v>
      </c>
      <c r="H47" s="4">
        <v>1</v>
      </c>
      <c r="I47" s="4">
        <v>1</v>
      </c>
      <c r="J47" s="4">
        <v>1</v>
      </c>
      <c r="K47" s="4">
        <v>1</v>
      </c>
      <c r="L47" s="4">
        <v>0</v>
      </c>
      <c r="M47" s="4">
        <v>1</v>
      </c>
      <c r="N47" s="4">
        <v>0</v>
      </c>
      <c r="O47" s="4">
        <v>0</v>
      </c>
      <c r="P47" s="4">
        <v>0</v>
      </c>
      <c r="Q47" s="4"/>
      <c r="R47" s="4" t="s">
        <v>82</v>
      </c>
      <c r="S47" s="4">
        <v>0</v>
      </c>
      <c r="T47" s="4">
        <v>0</v>
      </c>
      <c r="U47" s="4">
        <v>0</v>
      </c>
      <c r="V47" s="4">
        <v>1</v>
      </c>
      <c r="W47" s="4">
        <v>0</v>
      </c>
      <c r="X47" s="4">
        <v>0</v>
      </c>
      <c r="Y47" s="4">
        <v>0</v>
      </c>
      <c r="Z47" s="4">
        <v>50</v>
      </c>
      <c r="AA47" s="4">
        <v>75</v>
      </c>
      <c r="AB47" s="4">
        <v>4</v>
      </c>
      <c r="AC47" s="4">
        <v>0</v>
      </c>
      <c r="AD47" s="4" t="s">
        <v>64</v>
      </c>
      <c r="AE47" s="4">
        <v>1</v>
      </c>
      <c r="AF47" s="4" t="s">
        <v>104</v>
      </c>
      <c r="AG47" s="4">
        <v>0</v>
      </c>
      <c r="AH47" s="4">
        <v>1</v>
      </c>
      <c r="AI47" s="4">
        <v>1</v>
      </c>
      <c r="AJ47" s="4">
        <v>1</v>
      </c>
      <c r="AK47" s="4">
        <v>1</v>
      </c>
      <c r="AL47" s="4">
        <v>0</v>
      </c>
      <c r="AM47" s="4">
        <v>0</v>
      </c>
      <c r="AN47" s="4">
        <v>0</v>
      </c>
      <c r="AO47" s="4"/>
      <c r="AP47" s="4">
        <v>4</v>
      </c>
      <c r="AQ47" s="4">
        <v>1</v>
      </c>
      <c r="AR47" s="4" t="s">
        <v>66</v>
      </c>
      <c r="AS47" s="4">
        <v>1</v>
      </c>
      <c r="AT47" s="4">
        <v>1</v>
      </c>
      <c r="AU47" s="4">
        <v>1</v>
      </c>
      <c r="AV47" s="4">
        <v>0</v>
      </c>
      <c r="AW47" s="4" t="s">
        <v>216</v>
      </c>
      <c r="AX47" s="4">
        <v>1</v>
      </c>
      <c r="AY47" s="4">
        <v>1</v>
      </c>
      <c r="AZ47" s="4">
        <v>1</v>
      </c>
      <c r="BA47" s="4">
        <v>1</v>
      </c>
      <c r="BB47" s="4">
        <v>1</v>
      </c>
      <c r="BC47" s="4">
        <v>0</v>
      </c>
      <c r="BD47" s="4">
        <v>1</v>
      </c>
      <c r="BE47" s="4">
        <v>0</v>
      </c>
      <c r="BF47" s="4">
        <v>0</v>
      </c>
      <c r="BG47" s="4">
        <v>0</v>
      </c>
      <c r="BH47" s="4">
        <v>0</v>
      </c>
    </row>
    <row r="48" spans="1:62">
      <c r="A48" s="4" t="s">
        <v>217</v>
      </c>
      <c r="B48" s="4">
        <v>1</v>
      </c>
      <c r="C48" s="4"/>
      <c r="D48" s="4">
        <v>1</v>
      </c>
      <c r="E48" s="4" t="s">
        <v>69</v>
      </c>
      <c r="F48" s="4"/>
      <c r="G48" s="4" t="s">
        <v>218</v>
      </c>
      <c r="H48" s="4">
        <v>0</v>
      </c>
      <c r="I48" s="4">
        <v>0</v>
      </c>
      <c r="J48" s="4">
        <v>0</v>
      </c>
      <c r="K48" s="4">
        <v>1</v>
      </c>
      <c r="L48" s="4">
        <v>1</v>
      </c>
      <c r="M48" s="4">
        <v>1</v>
      </c>
      <c r="N48" s="4">
        <v>0</v>
      </c>
      <c r="O48" s="4">
        <v>1</v>
      </c>
      <c r="P48" s="4">
        <v>0</v>
      </c>
      <c r="Q48" s="4"/>
      <c r="R48" s="4" t="s">
        <v>175</v>
      </c>
      <c r="S48" s="4">
        <v>1</v>
      </c>
      <c r="T48" s="4">
        <v>0</v>
      </c>
      <c r="U48" s="4">
        <v>0</v>
      </c>
      <c r="V48" s="4">
        <v>0</v>
      </c>
      <c r="W48" s="4">
        <v>0</v>
      </c>
      <c r="X48" s="4">
        <v>0</v>
      </c>
      <c r="Y48" s="4">
        <v>0</v>
      </c>
      <c r="Z48" s="4">
        <v>80</v>
      </c>
      <c r="AA48" s="4">
        <v>100</v>
      </c>
      <c r="AB48" s="4">
        <v>1</v>
      </c>
      <c r="AC48" s="4">
        <v>1</v>
      </c>
      <c r="AD48" s="4" t="s">
        <v>110</v>
      </c>
      <c r="AE48" s="4">
        <v>1</v>
      </c>
      <c r="AF48" s="4" t="s">
        <v>33</v>
      </c>
      <c r="AG48" s="4">
        <v>0</v>
      </c>
      <c r="AH48" s="4">
        <v>1</v>
      </c>
      <c r="AI48" s="4">
        <v>0</v>
      </c>
      <c r="AJ48" s="4">
        <v>0</v>
      </c>
      <c r="AK48" s="4">
        <v>0</v>
      </c>
      <c r="AL48" s="4">
        <v>0</v>
      </c>
      <c r="AM48" s="4">
        <v>0</v>
      </c>
      <c r="AN48" s="4">
        <v>0</v>
      </c>
      <c r="AO48" s="4"/>
      <c r="AP48" s="4">
        <v>4</v>
      </c>
      <c r="AQ48" s="4">
        <v>1</v>
      </c>
      <c r="AR48" s="4" t="s">
        <v>100</v>
      </c>
      <c r="AS48" s="4">
        <v>0</v>
      </c>
      <c r="AT48" s="4">
        <v>1</v>
      </c>
      <c r="AU48" s="4">
        <v>0</v>
      </c>
      <c r="AV48" s="4">
        <v>0</v>
      </c>
      <c r="AW48" s="4" t="s">
        <v>219</v>
      </c>
      <c r="AX48" s="4">
        <v>0</v>
      </c>
      <c r="AY48" s="4">
        <v>1</v>
      </c>
      <c r="AZ48" s="4">
        <v>0</v>
      </c>
      <c r="BA48" s="4">
        <v>0</v>
      </c>
      <c r="BB48" s="4">
        <v>0</v>
      </c>
      <c r="BC48" s="4">
        <v>0</v>
      </c>
      <c r="BD48" s="4">
        <v>0</v>
      </c>
      <c r="BE48" s="4">
        <v>1</v>
      </c>
      <c r="BF48" s="4">
        <v>1</v>
      </c>
      <c r="BG48" s="4">
        <v>0</v>
      </c>
      <c r="BH48" s="4">
        <v>0</v>
      </c>
    </row>
    <row r="49" spans="1:62">
      <c r="A49" s="4" t="s">
        <v>220</v>
      </c>
      <c r="B49" s="4">
        <v>1</v>
      </c>
      <c r="C49" s="4"/>
      <c r="D49" s="4">
        <v>1</v>
      </c>
      <c r="E49" s="4" t="s">
        <v>69</v>
      </c>
      <c r="F49" s="4"/>
      <c r="G49" s="4" t="s">
        <v>70</v>
      </c>
      <c r="H49" s="4">
        <v>0</v>
      </c>
      <c r="I49" s="4">
        <v>0</v>
      </c>
      <c r="J49" s="4">
        <v>0</v>
      </c>
      <c r="K49" s="4">
        <v>0</v>
      </c>
      <c r="L49" s="4">
        <v>1</v>
      </c>
      <c r="M49" s="4">
        <v>0</v>
      </c>
      <c r="N49" s="4">
        <v>0</v>
      </c>
      <c r="O49" s="4">
        <v>1</v>
      </c>
      <c r="P49" s="4">
        <v>0</v>
      </c>
      <c r="Q49" s="4"/>
      <c r="R49" s="4" t="s">
        <v>63</v>
      </c>
      <c r="S49" s="4">
        <v>0</v>
      </c>
      <c r="T49" s="4">
        <v>1</v>
      </c>
      <c r="U49" s="4">
        <v>0</v>
      </c>
      <c r="V49" s="4">
        <v>0</v>
      </c>
      <c r="W49" s="4">
        <v>0</v>
      </c>
      <c r="X49" s="4">
        <v>0</v>
      </c>
      <c r="Y49" s="4">
        <v>0</v>
      </c>
      <c r="Z49" s="4">
        <v>30</v>
      </c>
      <c r="AA49" s="4">
        <v>20</v>
      </c>
      <c r="AB49" s="4">
        <v>0.5</v>
      </c>
      <c r="AC49" s="4">
        <v>1</v>
      </c>
      <c r="AD49" s="4" t="s">
        <v>64</v>
      </c>
      <c r="AE49" s="4">
        <v>1</v>
      </c>
      <c r="AF49" s="4" t="s">
        <v>34</v>
      </c>
      <c r="AG49" s="4">
        <v>0</v>
      </c>
      <c r="AH49" s="4">
        <v>0</v>
      </c>
      <c r="AI49" s="4">
        <v>1</v>
      </c>
      <c r="AJ49" s="4">
        <v>0</v>
      </c>
      <c r="AK49" s="4">
        <v>0</v>
      </c>
      <c r="AL49" s="4">
        <v>0</v>
      </c>
      <c r="AM49" s="4">
        <v>0</v>
      </c>
      <c r="AN49" s="4">
        <v>0</v>
      </c>
      <c r="AO49" s="4"/>
      <c r="AP49" s="4">
        <v>3</v>
      </c>
      <c r="AQ49" s="4">
        <v>1</v>
      </c>
      <c r="AR49" s="4" t="s">
        <v>100</v>
      </c>
      <c r="AS49" s="4">
        <v>0</v>
      </c>
      <c r="AT49" s="4">
        <v>1</v>
      </c>
      <c r="AU49" s="4">
        <v>0</v>
      </c>
      <c r="AV49" s="4">
        <v>0</v>
      </c>
      <c r="AW49" s="4" t="s">
        <v>213</v>
      </c>
      <c r="AX49" s="4">
        <v>1</v>
      </c>
      <c r="AY49" s="4">
        <v>0</v>
      </c>
      <c r="AZ49" s="4">
        <v>0</v>
      </c>
      <c r="BA49" s="4">
        <v>0</v>
      </c>
      <c r="BB49" s="4">
        <v>0</v>
      </c>
      <c r="BC49" s="4">
        <v>0</v>
      </c>
      <c r="BD49" s="4">
        <v>0</v>
      </c>
      <c r="BE49" s="4">
        <v>0</v>
      </c>
      <c r="BF49" s="4">
        <v>1</v>
      </c>
      <c r="BG49" s="4">
        <v>0</v>
      </c>
      <c r="BH49" s="4">
        <v>1</v>
      </c>
      <c r="BI49" t="s">
        <v>221</v>
      </c>
    </row>
    <row r="50" spans="1:62">
      <c r="A50" s="4" t="s">
        <v>222</v>
      </c>
      <c r="B50" s="4">
        <v>1</v>
      </c>
      <c r="C50" s="4">
        <v>1</v>
      </c>
      <c r="D50" s="4"/>
      <c r="E50" s="4" t="s">
        <v>118</v>
      </c>
      <c r="F50" s="4"/>
      <c r="G50" s="4" t="s">
        <v>223</v>
      </c>
      <c r="H50" s="4">
        <v>0</v>
      </c>
      <c r="I50" s="4">
        <v>1</v>
      </c>
      <c r="J50" s="4">
        <v>0</v>
      </c>
      <c r="K50" s="4">
        <v>0</v>
      </c>
      <c r="L50" s="4">
        <v>0</v>
      </c>
      <c r="M50" s="4">
        <v>0</v>
      </c>
      <c r="N50" s="4">
        <v>0</v>
      </c>
      <c r="O50" s="4">
        <v>0</v>
      </c>
      <c r="P50" s="4">
        <v>0</v>
      </c>
      <c r="Q50" s="4"/>
      <c r="R50" s="4" t="s">
        <v>82</v>
      </c>
      <c r="S50" s="4">
        <v>0</v>
      </c>
      <c r="T50" s="4">
        <v>0</v>
      </c>
      <c r="U50" s="4">
        <v>0</v>
      </c>
      <c r="V50" s="4">
        <v>1</v>
      </c>
      <c r="W50" s="4">
        <v>0</v>
      </c>
      <c r="X50" s="4">
        <v>0</v>
      </c>
      <c r="Y50" s="4">
        <v>0</v>
      </c>
      <c r="Z50" s="4">
        <v>20</v>
      </c>
      <c r="AA50" s="4">
        <v>100</v>
      </c>
      <c r="AB50" s="4">
        <v>0.75</v>
      </c>
      <c r="AC50" s="4">
        <v>0</v>
      </c>
      <c r="AD50" s="4" t="s">
        <v>110</v>
      </c>
      <c r="AE50" s="4">
        <v>1</v>
      </c>
      <c r="AF50" s="4" t="s">
        <v>224</v>
      </c>
      <c r="AG50" s="4">
        <v>1</v>
      </c>
      <c r="AH50" s="4">
        <v>0</v>
      </c>
      <c r="AI50" s="4">
        <v>0</v>
      </c>
      <c r="AJ50" s="4">
        <v>0</v>
      </c>
      <c r="AK50" s="4">
        <v>0</v>
      </c>
      <c r="AL50" s="4">
        <v>0</v>
      </c>
      <c r="AM50" s="4">
        <v>0</v>
      </c>
      <c r="AN50" s="4">
        <v>1</v>
      </c>
      <c r="AO50" s="4" t="s">
        <v>225</v>
      </c>
      <c r="AP50" s="4">
        <v>2</v>
      </c>
      <c r="AQ50" s="4">
        <v>1</v>
      </c>
      <c r="AR50" s="4" t="s">
        <v>84</v>
      </c>
      <c r="AS50" s="4">
        <v>1</v>
      </c>
      <c r="AT50" s="4">
        <v>1</v>
      </c>
      <c r="AU50" s="4">
        <v>0</v>
      </c>
      <c r="AV50" s="4">
        <v>0</v>
      </c>
      <c r="AW50" s="4" t="s">
        <v>226</v>
      </c>
      <c r="AX50" s="4">
        <v>0</v>
      </c>
      <c r="AY50" s="4">
        <v>1</v>
      </c>
      <c r="AZ50" s="4">
        <v>0</v>
      </c>
      <c r="BA50" s="4">
        <v>0</v>
      </c>
      <c r="BB50" s="4">
        <v>1</v>
      </c>
      <c r="BC50" s="4">
        <v>0</v>
      </c>
      <c r="BD50" s="4">
        <v>1</v>
      </c>
      <c r="BE50" s="4">
        <v>0</v>
      </c>
      <c r="BF50" s="4">
        <v>0</v>
      </c>
      <c r="BG50" s="4">
        <v>0</v>
      </c>
      <c r="BH50" s="4">
        <v>1</v>
      </c>
    </row>
    <row r="51" spans="1:62">
      <c r="A51" s="4" t="s">
        <v>222</v>
      </c>
      <c r="B51" s="4">
        <v>1</v>
      </c>
      <c r="C51" s="4">
        <v>1</v>
      </c>
      <c r="D51" s="4"/>
      <c r="E51" s="4" t="s">
        <v>118</v>
      </c>
      <c r="F51" s="4"/>
      <c r="G51" s="4" t="s">
        <v>201</v>
      </c>
      <c r="H51" s="4">
        <v>1</v>
      </c>
      <c r="I51" s="4">
        <v>1</v>
      </c>
      <c r="J51" s="4">
        <v>1</v>
      </c>
      <c r="K51" s="4">
        <v>1</v>
      </c>
      <c r="L51" s="4">
        <v>1</v>
      </c>
      <c r="M51" s="4">
        <v>1</v>
      </c>
      <c r="N51" s="4">
        <v>0</v>
      </c>
      <c r="O51" s="4">
        <v>1</v>
      </c>
      <c r="P51" s="4">
        <v>0</v>
      </c>
      <c r="Q51" s="4"/>
      <c r="R51" s="4" t="s">
        <v>82</v>
      </c>
      <c r="S51" s="4">
        <v>0</v>
      </c>
      <c r="T51" s="4">
        <v>0</v>
      </c>
      <c r="U51" s="4">
        <v>0</v>
      </c>
      <c r="V51" s="4">
        <v>1</v>
      </c>
      <c r="W51" s="4">
        <v>0</v>
      </c>
      <c r="X51" s="4">
        <v>0</v>
      </c>
      <c r="Y51" s="4">
        <v>0</v>
      </c>
      <c r="Z51" s="4">
        <v>30</v>
      </c>
      <c r="AA51" s="4">
        <v>20</v>
      </c>
      <c r="AB51" s="4">
        <v>0</v>
      </c>
      <c r="AC51" s="4">
        <v>2</v>
      </c>
      <c r="AD51" s="4" t="s">
        <v>64</v>
      </c>
      <c r="AE51" s="4">
        <v>1</v>
      </c>
      <c r="AF51" s="4" t="s">
        <v>227</v>
      </c>
      <c r="AG51" s="4">
        <v>1</v>
      </c>
      <c r="AH51" s="4">
        <v>0</v>
      </c>
      <c r="AI51" s="4">
        <v>0</v>
      </c>
      <c r="AJ51" s="4">
        <v>1</v>
      </c>
      <c r="AK51" s="4">
        <v>0</v>
      </c>
      <c r="AL51" s="4">
        <v>0</v>
      </c>
      <c r="AM51" s="4">
        <v>0</v>
      </c>
      <c r="AN51" s="4">
        <v>0</v>
      </c>
      <c r="AO51" s="4"/>
      <c r="AP51" s="4">
        <v>2</v>
      </c>
      <c r="AQ51" s="4">
        <v>1</v>
      </c>
      <c r="AR51" s="4" t="s">
        <v>66</v>
      </c>
      <c r="AS51" s="4">
        <v>1</v>
      </c>
      <c r="AT51" s="4">
        <v>1</v>
      </c>
      <c r="AU51" s="4">
        <v>1</v>
      </c>
      <c r="AV51" s="4">
        <v>0</v>
      </c>
      <c r="AW51" s="4" t="s">
        <v>228</v>
      </c>
      <c r="AX51" s="4">
        <v>1</v>
      </c>
      <c r="AY51" s="4">
        <v>1</v>
      </c>
      <c r="AZ51" s="4">
        <v>0</v>
      </c>
      <c r="BA51" s="4">
        <v>1</v>
      </c>
      <c r="BB51" s="4">
        <v>1</v>
      </c>
      <c r="BC51" s="4">
        <v>1</v>
      </c>
      <c r="BD51" s="4">
        <v>1</v>
      </c>
      <c r="BE51" s="4">
        <v>1</v>
      </c>
      <c r="BF51" s="4">
        <v>1</v>
      </c>
      <c r="BG51" s="4">
        <v>0</v>
      </c>
      <c r="BH51" s="4">
        <v>1</v>
      </c>
    </row>
    <row r="52" spans="1:62">
      <c r="A52" s="4" t="s">
        <v>222</v>
      </c>
      <c r="B52" s="4">
        <v>1</v>
      </c>
      <c r="C52" s="4">
        <v>1</v>
      </c>
      <c r="D52" s="4"/>
      <c r="E52" s="4" t="s">
        <v>94</v>
      </c>
      <c r="F52" s="4"/>
      <c r="G52" s="4" t="s">
        <v>229</v>
      </c>
      <c r="H52" s="4">
        <v>0</v>
      </c>
      <c r="I52" s="4">
        <v>1</v>
      </c>
      <c r="J52" s="4">
        <v>1</v>
      </c>
      <c r="K52" s="4">
        <v>0</v>
      </c>
      <c r="L52" s="4">
        <v>0</v>
      </c>
      <c r="M52" s="4">
        <v>0</v>
      </c>
      <c r="N52" s="4">
        <v>0</v>
      </c>
      <c r="O52" s="4">
        <v>0</v>
      </c>
      <c r="P52" s="4">
        <v>0</v>
      </c>
      <c r="Q52" s="4"/>
      <c r="R52" s="4" t="s">
        <v>71</v>
      </c>
      <c r="S52" s="4">
        <v>0</v>
      </c>
      <c r="T52" s="4">
        <v>0</v>
      </c>
      <c r="U52" s="4">
        <v>0</v>
      </c>
      <c r="V52" s="4">
        <v>0</v>
      </c>
      <c r="W52" s="4">
        <v>0</v>
      </c>
      <c r="X52" s="4">
        <v>1</v>
      </c>
      <c r="Y52" s="4">
        <v>0</v>
      </c>
      <c r="Z52" s="4">
        <v>65</v>
      </c>
      <c r="AA52" s="4">
        <v>75</v>
      </c>
      <c r="AB52" s="4">
        <v>29.2</v>
      </c>
      <c r="AC52" s="4">
        <v>0</v>
      </c>
      <c r="AD52" s="4" t="s">
        <v>64</v>
      </c>
      <c r="AE52" s="4">
        <v>1</v>
      </c>
      <c r="AF52" s="4" t="s">
        <v>230</v>
      </c>
      <c r="AG52" s="4">
        <v>1</v>
      </c>
      <c r="AH52" s="4">
        <v>1</v>
      </c>
      <c r="AI52" s="4">
        <v>0</v>
      </c>
      <c r="AJ52" s="4">
        <v>0</v>
      </c>
      <c r="AK52" s="4">
        <v>0</v>
      </c>
      <c r="AL52" s="4">
        <v>0</v>
      </c>
      <c r="AM52" s="4">
        <v>0</v>
      </c>
      <c r="AN52" s="4">
        <v>0</v>
      </c>
      <c r="AO52" s="4"/>
      <c r="AP52" s="4">
        <v>3</v>
      </c>
      <c r="AQ52" s="4">
        <v>1</v>
      </c>
      <c r="AR52" s="4" t="s">
        <v>100</v>
      </c>
      <c r="AS52" s="4">
        <v>0</v>
      </c>
      <c r="AT52" s="4">
        <v>1</v>
      </c>
      <c r="AU52" s="4">
        <v>0</v>
      </c>
      <c r="AV52" s="4">
        <v>0</v>
      </c>
      <c r="AW52" s="4" t="s">
        <v>67</v>
      </c>
      <c r="AX52" s="4">
        <v>1</v>
      </c>
      <c r="AY52" s="4">
        <v>1</v>
      </c>
      <c r="AZ52" s="4">
        <v>0</v>
      </c>
      <c r="BA52" s="4">
        <v>1</v>
      </c>
      <c r="BB52" s="4">
        <v>0</v>
      </c>
      <c r="BC52" s="4">
        <v>0</v>
      </c>
      <c r="BD52" s="4">
        <v>1</v>
      </c>
      <c r="BE52" s="4">
        <v>0</v>
      </c>
      <c r="BF52" s="4">
        <v>1</v>
      </c>
      <c r="BG52" s="4">
        <v>0</v>
      </c>
      <c r="BH52" s="4">
        <v>0</v>
      </c>
    </row>
    <row r="53" spans="1:62">
      <c r="A53" s="4" t="s">
        <v>222</v>
      </c>
      <c r="B53" s="4">
        <v>1</v>
      </c>
      <c r="C53" s="4">
        <v>1</v>
      </c>
      <c r="D53" s="4"/>
      <c r="E53" s="4" t="s">
        <v>74</v>
      </c>
      <c r="F53" s="4"/>
      <c r="G53" s="4" t="s">
        <v>189</v>
      </c>
      <c r="H53" s="4">
        <v>1</v>
      </c>
      <c r="I53" s="4">
        <v>1</v>
      </c>
      <c r="J53" s="4">
        <v>1</v>
      </c>
      <c r="K53" s="4">
        <v>0</v>
      </c>
      <c r="L53" s="4">
        <v>0</v>
      </c>
      <c r="M53" s="4">
        <v>0</v>
      </c>
      <c r="N53" s="4">
        <v>0</v>
      </c>
      <c r="O53" s="4">
        <v>0</v>
      </c>
      <c r="P53" s="4">
        <v>0</v>
      </c>
      <c r="Q53" s="4"/>
      <c r="R53" s="4" t="s">
        <v>71</v>
      </c>
      <c r="S53" s="4">
        <v>0</v>
      </c>
      <c r="T53" s="4">
        <v>0</v>
      </c>
      <c r="U53" s="4">
        <v>0</v>
      </c>
      <c r="V53" s="4">
        <v>0</v>
      </c>
      <c r="W53" s="4">
        <v>0</v>
      </c>
      <c r="X53" s="4">
        <v>1</v>
      </c>
      <c r="Y53" s="4">
        <v>0</v>
      </c>
      <c r="Z53" s="4">
        <v>5</v>
      </c>
      <c r="AA53" s="4">
        <v>5</v>
      </c>
      <c r="AB53" s="4">
        <v>0</v>
      </c>
      <c r="AC53" s="4">
        <v>1</v>
      </c>
      <c r="AD53" s="4" t="s">
        <v>110</v>
      </c>
      <c r="AE53" s="4">
        <v>1</v>
      </c>
      <c r="AF53" s="4" t="s">
        <v>32</v>
      </c>
      <c r="AG53" s="4">
        <v>1</v>
      </c>
      <c r="AH53" s="4">
        <v>0</v>
      </c>
      <c r="AI53" s="4">
        <v>0</v>
      </c>
      <c r="AJ53" s="4">
        <v>0</v>
      </c>
      <c r="AK53" s="4">
        <v>0</v>
      </c>
      <c r="AL53" s="4">
        <v>0</v>
      </c>
      <c r="AM53" s="4">
        <v>0</v>
      </c>
      <c r="AN53" s="4">
        <v>0</v>
      </c>
      <c r="AO53" s="4"/>
      <c r="AP53" s="4">
        <v>3</v>
      </c>
      <c r="AQ53" s="4">
        <v>1</v>
      </c>
      <c r="AR53" s="4" t="s">
        <v>100</v>
      </c>
      <c r="AS53" s="4">
        <v>0</v>
      </c>
      <c r="AT53" s="4">
        <v>1</v>
      </c>
      <c r="AU53" s="4">
        <v>0</v>
      </c>
      <c r="AV53" s="4">
        <v>0</v>
      </c>
      <c r="AW53" s="4" t="s">
        <v>231</v>
      </c>
      <c r="AX53" s="4">
        <v>1</v>
      </c>
      <c r="AY53" s="4">
        <v>0</v>
      </c>
      <c r="AZ53" s="4">
        <v>0</v>
      </c>
      <c r="BA53" s="4">
        <v>0</v>
      </c>
      <c r="BB53" s="4">
        <v>0</v>
      </c>
      <c r="BC53" s="4">
        <v>1</v>
      </c>
      <c r="BD53" s="4">
        <v>0</v>
      </c>
      <c r="BE53" s="4">
        <v>0</v>
      </c>
      <c r="BF53" s="4">
        <v>1</v>
      </c>
      <c r="BG53" s="4">
        <v>0</v>
      </c>
      <c r="BH53" s="4">
        <v>1</v>
      </c>
    </row>
    <row r="54" spans="1:62">
      <c r="A54" s="4" t="s">
        <v>222</v>
      </c>
      <c r="B54" s="4">
        <v>1</v>
      </c>
      <c r="C54" s="4">
        <v>1</v>
      </c>
      <c r="D54" s="4"/>
      <c r="E54" s="4" t="s">
        <v>94</v>
      </c>
      <c r="F54" s="4"/>
      <c r="G54" s="4" t="s">
        <v>114</v>
      </c>
      <c r="H54" s="4">
        <v>1</v>
      </c>
      <c r="I54" s="4">
        <v>1</v>
      </c>
      <c r="J54" s="4">
        <v>0</v>
      </c>
      <c r="K54" s="4">
        <v>0</v>
      </c>
      <c r="L54" s="4">
        <v>0</v>
      </c>
      <c r="M54" s="4">
        <v>0</v>
      </c>
      <c r="N54" s="4">
        <v>0</v>
      </c>
      <c r="O54" s="4">
        <v>0</v>
      </c>
      <c r="P54" s="4">
        <v>0</v>
      </c>
      <c r="Q54" s="4"/>
      <c r="R54" s="4" t="s">
        <v>97</v>
      </c>
      <c r="S54" s="4">
        <v>0</v>
      </c>
      <c r="T54" s="4">
        <v>0</v>
      </c>
      <c r="U54" s="4">
        <v>0</v>
      </c>
      <c r="V54" s="4">
        <v>0</v>
      </c>
      <c r="W54" s="4">
        <v>1</v>
      </c>
      <c r="X54" s="4">
        <v>0</v>
      </c>
      <c r="Y54" s="4">
        <v>0</v>
      </c>
      <c r="Z54" s="4">
        <v>25</v>
      </c>
      <c r="AA54" s="4">
        <v>15</v>
      </c>
      <c r="AB54" s="4">
        <v>3</v>
      </c>
      <c r="AC54" s="4">
        <v>0</v>
      </c>
      <c r="AD54" s="4" t="s">
        <v>110</v>
      </c>
      <c r="AE54" s="4">
        <v>1</v>
      </c>
      <c r="AF54" s="4" t="s">
        <v>230</v>
      </c>
      <c r="AG54" s="4">
        <v>1</v>
      </c>
      <c r="AH54" s="4">
        <v>1</v>
      </c>
      <c r="AI54" s="4">
        <v>0</v>
      </c>
      <c r="AJ54" s="4">
        <v>0</v>
      </c>
      <c r="AK54" s="4">
        <v>0</v>
      </c>
      <c r="AL54" s="4">
        <v>0</v>
      </c>
      <c r="AM54" s="4">
        <v>0</v>
      </c>
      <c r="AN54" s="4">
        <v>0</v>
      </c>
      <c r="AO54" s="4"/>
      <c r="AP54" s="4">
        <v>2</v>
      </c>
      <c r="AQ54" s="4">
        <v>1</v>
      </c>
      <c r="AR54" s="4" t="s">
        <v>100</v>
      </c>
      <c r="AS54" s="4">
        <v>0</v>
      </c>
      <c r="AT54" s="4">
        <v>1</v>
      </c>
      <c r="AU54" s="4">
        <v>0</v>
      </c>
      <c r="AV54" s="4">
        <v>0</v>
      </c>
      <c r="AW54" s="4" t="s">
        <v>232</v>
      </c>
      <c r="AX54" s="4">
        <v>0</v>
      </c>
      <c r="AY54" s="4">
        <v>0</v>
      </c>
      <c r="AZ54" s="4">
        <v>0</v>
      </c>
      <c r="BA54" s="4">
        <v>1</v>
      </c>
      <c r="BB54" s="4">
        <v>0</v>
      </c>
      <c r="BC54" s="4">
        <v>1</v>
      </c>
      <c r="BD54" s="4">
        <v>0</v>
      </c>
      <c r="BE54" s="4">
        <v>0</v>
      </c>
      <c r="BF54" s="4">
        <v>1</v>
      </c>
      <c r="BG54" s="4">
        <v>0</v>
      </c>
      <c r="BH54" s="4">
        <v>1</v>
      </c>
    </row>
    <row r="55" spans="1:62">
      <c r="A55" s="4" t="s">
        <v>222</v>
      </c>
      <c r="B55" s="4">
        <v>1</v>
      </c>
      <c r="C55" s="4">
        <v>1</v>
      </c>
      <c r="D55" s="4"/>
      <c r="E55" s="4" t="s">
        <v>94</v>
      </c>
      <c r="F55" s="4"/>
      <c r="G55" s="4" t="s">
        <v>99</v>
      </c>
      <c r="H55" s="4">
        <v>0</v>
      </c>
      <c r="I55" s="4">
        <v>1</v>
      </c>
      <c r="J55" s="4">
        <v>1</v>
      </c>
      <c r="K55" s="4">
        <v>0</v>
      </c>
      <c r="L55" s="4">
        <v>1</v>
      </c>
      <c r="M55" s="4">
        <v>1</v>
      </c>
      <c r="N55" s="4">
        <v>0</v>
      </c>
      <c r="O55" s="4">
        <v>1</v>
      </c>
      <c r="P55" s="4">
        <v>0</v>
      </c>
      <c r="Q55" s="4"/>
      <c r="R55" s="4" t="s">
        <v>97</v>
      </c>
      <c r="S55" s="4">
        <v>0</v>
      </c>
      <c r="T55" s="4">
        <v>0</v>
      </c>
      <c r="U55" s="4">
        <v>0</v>
      </c>
      <c r="V55" s="4">
        <v>0</v>
      </c>
      <c r="W55" s="4">
        <v>1</v>
      </c>
      <c r="X55" s="4">
        <v>0</v>
      </c>
      <c r="Y55" s="4">
        <v>0</v>
      </c>
      <c r="Z55" s="4">
        <v>0</v>
      </c>
      <c r="AA55" s="4">
        <v>0</v>
      </c>
      <c r="AB55" s="4">
        <v>2</v>
      </c>
      <c r="AC55" s="4">
        <v>1</v>
      </c>
      <c r="AD55" s="4" t="s">
        <v>64</v>
      </c>
      <c r="AE55" s="4">
        <v>1</v>
      </c>
      <c r="AF55" s="4" t="s">
        <v>33</v>
      </c>
      <c r="AG55" s="4">
        <v>0</v>
      </c>
      <c r="AH55" s="4">
        <v>1</v>
      </c>
      <c r="AI55" s="4">
        <v>0</v>
      </c>
      <c r="AJ55" s="4">
        <v>0</v>
      </c>
      <c r="AK55" s="4">
        <v>0</v>
      </c>
      <c r="AL55" s="4">
        <v>0</v>
      </c>
      <c r="AM55" s="4">
        <v>0</v>
      </c>
      <c r="AN55" s="4">
        <v>0</v>
      </c>
      <c r="AO55" s="4"/>
      <c r="AP55" s="4">
        <v>2</v>
      </c>
      <c r="AQ55" s="4">
        <v>1</v>
      </c>
      <c r="AR55" s="4" t="s">
        <v>66</v>
      </c>
      <c r="AS55" s="4">
        <v>1</v>
      </c>
      <c r="AT55" s="4">
        <v>1</v>
      </c>
      <c r="AU55" s="4">
        <v>1</v>
      </c>
      <c r="AV55" s="4">
        <v>0</v>
      </c>
      <c r="AW55" s="4" t="s">
        <v>15</v>
      </c>
      <c r="AX55" s="4">
        <v>0</v>
      </c>
      <c r="AY55" s="4">
        <v>0</v>
      </c>
      <c r="AZ55" s="4">
        <v>0</v>
      </c>
      <c r="BA55" s="4">
        <v>0</v>
      </c>
      <c r="BB55" s="4">
        <v>0</v>
      </c>
      <c r="BC55" s="4">
        <v>0</v>
      </c>
      <c r="BD55" s="4">
        <v>0</v>
      </c>
      <c r="BE55" s="4">
        <v>0</v>
      </c>
      <c r="BF55" s="4">
        <v>0</v>
      </c>
      <c r="BG55" s="4">
        <v>1</v>
      </c>
      <c r="BH55" s="4">
        <v>0</v>
      </c>
    </row>
    <row r="56" spans="1:62">
      <c r="A56" s="4" t="s">
        <v>222</v>
      </c>
      <c r="B56" s="4">
        <v>1</v>
      </c>
      <c r="C56" s="4">
        <v>1</v>
      </c>
      <c r="D56" s="4"/>
      <c r="E56" s="4" t="s">
        <v>94</v>
      </c>
      <c r="F56" s="4"/>
      <c r="G56" s="4" t="s">
        <v>201</v>
      </c>
      <c r="H56" s="4">
        <v>1</v>
      </c>
      <c r="I56" s="4">
        <v>1</v>
      </c>
      <c r="J56" s="4">
        <v>1</v>
      </c>
      <c r="K56" s="4">
        <v>1</v>
      </c>
      <c r="L56" s="4">
        <v>1</v>
      </c>
      <c r="M56" s="4">
        <v>1</v>
      </c>
      <c r="N56" s="4">
        <v>0</v>
      </c>
      <c r="O56" s="4">
        <v>1</v>
      </c>
      <c r="P56" s="4">
        <v>0</v>
      </c>
      <c r="Q56" s="4"/>
      <c r="R56" s="4" t="s">
        <v>97</v>
      </c>
      <c r="S56" s="4">
        <v>0</v>
      </c>
      <c r="T56" s="4">
        <v>0</v>
      </c>
      <c r="U56" s="4">
        <v>0</v>
      </c>
      <c r="V56" s="4">
        <v>0</v>
      </c>
      <c r="W56" s="4">
        <v>1</v>
      </c>
      <c r="X56" s="4">
        <v>0</v>
      </c>
      <c r="Y56" s="4">
        <v>0</v>
      </c>
      <c r="Z56" s="4">
        <v>5</v>
      </c>
      <c r="AA56" s="4">
        <v>0</v>
      </c>
      <c r="AB56" s="4">
        <v>0</v>
      </c>
      <c r="AC56" s="4">
        <v>1</v>
      </c>
      <c r="AD56" s="4" t="s">
        <v>110</v>
      </c>
      <c r="AE56" s="4">
        <v>1</v>
      </c>
      <c r="AF56" s="4" t="s">
        <v>35</v>
      </c>
      <c r="AG56" s="4">
        <v>0</v>
      </c>
      <c r="AH56" s="4">
        <v>0</v>
      </c>
      <c r="AI56" s="4">
        <v>0</v>
      </c>
      <c r="AJ56" s="4">
        <v>1</v>
      </c>
      <c r="AK56" s="4">
        <v>0</v>
      </c>
      <c r="AL56" s="4">
        <v>0</v>
      </c>
      <c r="AM56" s="4">
        <v>0</v>
      </c>
      <c r="AN56" s="4">
        <v>0</v>
      </c>
      <c r="AO56" s="4"/>
      <c r="AP56" s="4">
        <v>2</v>
      </c>
      <c r="AQ56" s="4">
        <v>1</v>
      </c>
      <c r="AR56" s="4" t="s">
        <v>47</v>
      </c>
      <c r="AS56" s="4">
        <v>0</v>
      </c>
      <c r="AT56" s="4">
        <v>0</v>
      </c>
      <c r="AU56" s="4">
        <v>0</v>
      </c>
      <c r="AV56" s="4">
        <v>1</v>
      </c>
      <c r="AW56" s="4" t="s">
        <v>233</v>
      </c>
      <c r="AX56" s="4">
        <v>0</v>
      </c>
      <c r="AY56" s="4">
        <v>1</v>
      </c>
      <c r="AZ56" s="4">
        <v>0</v>
      </c>
      <c r="BA56" s="4">
        <v>0</v>
      </c>
      <c r="BB56" s="4">
        <v>0</v>
      </c>
      <c r="BC56" s="4">
        <v>0</v>
      </c>
      <c r="BD56" s="4">
        <v>0</v>
      </c>
      <c r="BE56" s="4">
        <v>0</v>
      </c>
      <c r="BF56" s="4">
        <v>1</v>
      </c>
      <c r="BG56" s="4">
        <v>0</v>
      </c>
      <c r="BH56" s="4">
        <v>0</v>
      </c>
    </row>
    <row r="57" spans="1:62">
      <c r="A57" s="4" t="s">
        <v>222</v>
      </c>
      <c r="B57" s="4">
        <v>1</v>
      </c>
      <c r="C57" s="4">
        <v>1</v>
      </c>
      <c r="D57" s="4"/>
      <c r="E57" s="4" t="s">
        <v>94</v>
      </c>
      <c r="F57" s="4"/>
      <c r="G57" s="4" t="s">
        <v>182</v>
      </c>
      <c r="H57" s="4">
        <v>0</v>
      </c>
      <c r="I57" s="4">
        <v>0</v>
      </c>
      <c r="J57" s="4">
        <v>1</v>
      </c>
      <c r="K57" s="4">
        <v>1</v>
      </c>
      <c r="L57" s="4">
        <v>1</v>
      </c>
      <c r="M57" s="4">
        <v>1</v>
      </c>
      <c r="N57" s="4">
        <v>0</v>
      </c>
      <c r="O57" s="4">
        <v>1</v>
      </c>
      <c r="P57" s="4">
        <v>0</v>
      </c>
      <c r="Q57" s="4"/>
      <c r="R57" s="4" t="s">
        <v>71</v>
      </c>
      <c r="S57" s="4">
        <v>0</v>
      </c>
      <c r="T57" s="4">
        <v>0</v>
      </c>
      <c r="U57" s="4">
        <v>0</v>
      </c>
      <c r="V57" s="4">
        <v>0</v>
      </c>
      <c r="W57" s="4">
        <v>0</v>
      </c>
      <c r="X57" s="4">
        <v>1</v>
      </c>
      <c r="Y57" s="4">
        <v>0</v>
      </c>
      <c r="Z57" s="4">
        <v>50</v>
      </c>
      <c r="AA57" s="4">
        <v>65</v>
      </c>
      <c r="AB57" s="4">
        <v>15</v>
      </c>
      <c r="AC57" s="4">
        <v>2</v>
      </c>
      <c r="AD57" s="4" t="s">
        <v>64</v>
      </c>
      <c r="AE57" s="4">
        <v>1</v>
      </c>
      <c r="AF57" s="4" t="s">
        <v>32</v>
      </c>
      <c r="AG57" s="4">
        <v>1</v>
      </c>
      <c r="AH57" s="4">
        <v>0</v>
      </c>
      <c r="AI57" s="4">
        <v>0</v>
      </c>
      <c r="AJ57" s="4">
        <v>0</v>
      </c>
      <c r="AK57" s="4">
        <v>0</v>
      </c>
      <c r="AL57" s="4">
        <v>0</v>
      </c>
      <c r="AM57" s="4">
        <v>0</v>
      </c>
      <c r="AN57" s="4">
        <v>0</v>
      </c>
      <c r="AO57" s="4"/>
      <c r="AP57" s="4">
        <v>3</v>
      </c>
      <c r="AQ57" s="4">
        <v>1</v>
      </c>
      <c r="AR57" s="4" t="s">
        <v>66</v>
      </c>
      <c r="AS57" s="4">
        <v>1</v>
      </c>
      <c r="AT57" s="4">
        <v>1</v>
      </c>
      <c r="AU57" s="4">
        <v>1</v>
      </c>
      <c r="AV57" s="4">
        <v>0</v>
      </c>
      <c r="AW57" s="4" t="s">
        <v>234</v>
      </c>
      <c r="AX57" s="4">
        <v>1</v>
      </c>
      <c r="AY57" s="4">
        <v>0</v>
      </c>
      <c r="AZ57" s="4">
        <v>1</v>
      </c>
      <c r="BA57" s="4">
        <v>0</v>
      </c>
      <c r="BB57" s="4">
        <v>1</v>
      </c>
      <c r="BC57" s="4">
        <v>0</v>
      </c>
      <c r="BD57" s="4">
        <v>1</v>
      </c>
      <c r="BE57" s="4">
        <v>0</v>
      </c>
      <c r="BF57" s="4">
        <v>1</v>
      </c>
      <c r="BG57" s="4">
        <v>0</v>
      </c>
      <c r="BH57" s="4">
        <v>1</v>
      </c>
      <c r="BI57" t="s">
        <v>235</v>
      </c>
    </row>
    <row r="58" spans="1:62">
      <c r="A58" s="4" t="s">
        <v>236</v>
      </c>
      <c r="B58" s="4">
        <v>1</v>
      </c>
      <c r="C58" s="4"/>
      <c r="D58" s="4">
        <v>1</v>
      </c>
      <c r="E58" s="4" t="s">
        <v>69</v>
      </c>
      <c r="F58" s="4"/>
      <c r="G58" s="4" t="s">
        <v>157</v>
      </c>
      <c r="H58" s="4">
        <v>0</v>
      </c>
      <c r="I58" s="4">
        <v>1</v>
      </c>
      <c r="J58" s="4">
        <v>1</v>
      </c>
      <c r="K58" s="4">
        <v>0</v>
      </c>
      <c r="L58" s="4">
        <v>1</v>
      </c>
      <c r="M58" s="4">
        <v>1</v>
      </c>
      <c r="N58" s="4">
        <v>0</v>
      </c>
      <c r="O58" s="4">
        <v>1</v>
      </c>
      <c r="P58" s="4">
        <v>1</v>
      </c>
      <c r="Q58" s="4" t="s">
        <v>237</v>
      </c>
      <c r="R58" s="4" t="s">
        <v>63</v>
      </c>
      <c r="S58" s="4">
        <v>0</v>
      </c>
      <c r="T58" s="4">
        <v>1</v>
      </c>
      <c r="U58" s="4">
        <v>0</v>
      </c>
      <c r="V58" s="4">
        <v>0</v>
      </c>
      <c r="W58" s="4">
        <v>0</v>
      </c>
      <c r="X58" s="4">
        <v>0</v>
      </c>
      <c r="Y58" s="4">
        <v>0</v>
      </c>
      <c r="Z58" s="4">
        <v>80</v>
      </c>
      <c r="AA58" s="4">
        <v>90</v>
      </c>
      <c r="AB58" s="4">
        <v>5</v>
      </c>
      <c r="AC58" s="4">
        <v>2</v>
      </c>
      <c r="AD58" s="4" t="s">
        <v>64</v>
      </c>
      <c r="AE58" s="4">
        <v>1</v>
      </c>
      <c r="AF58" s="4" t="s">
        <v>32</v>
      </c>
      <c r="AG58" s="4">
        <v>1</v>
      </c>
      <c r="AH58" s="4">
        <v>0</v>
      </c>
      <c r="AI58" s="4">
        <v>0</v>
      </c>
      <c r="AJ58" s="4">
        <v>0</v>
      </c>
      <c r="AK58" s="4">
        <v>0</v>
      </c>
      <c r="AL58" s="4">
        <v>0</v>
      </c>
      <c r="AM58" s="4">
        <v>0</v>
      </c>
      <c r="AN58" s="4">
        <v>0</v>
      </c>
      <c r="AO58" s="4"/>
      <c r="AP58" s="4">
        <v>1</v>
      </c>
      <c r="AQ58" s="4">
        <v>1</v>
      </c>
      <c r="AR58" s="4" t="s">
        <v>47</v>
      </c>
      <c r="AS58" s="4">
        <v>0</v>
      </c>
      <c r="AT58" s="4">
        <v>0</v>
      </c>
      <c r="AU58" s="4">
        <v>0</v>
      </c>
      <c r="AV58" s="4">
        <v>1</v>
      </c>
      <c r="AW58" s="4" t="s">
        <v>238</v>
      </c>
      <c r="AX58" s="4">
        <v>1</v>
      </c>
      <c r="AY58" s="4">
        <v>1</v>
      </c>
      <c r="AZ58" s="4">
        <v>0</v>
      </c>
      <c r="BA58" s="4">
        <v>0</v>
      </c>
      <c r="BB58" s="4">
        <v>0</v>
      </c>
      <c r="BC58" s="4">
        <v>0</v>
      </c>
      <c r="BD58" s="4">
        <v>0</v>
      </c>
      <c r="BE58" s="4">
        <v>0</v>
      </c>
      <c r="BF58" s="4">
        <v>1</v>
      </c>
      <c r="BG58" s="4">
        <v>0</v>
      </c>
      <c r="BH58" s="4">
        <v>1</v>
      </c>
    </row>
    <row r="59" spans="1:62">
      <c r="A59" s="4" t="s">
        <v>236</v>
      </c>
      <c r="B59" s="4">
        <v>1</v>
      </c>
      <c r="C59" s="4"/>
      <c r="D59" s="4">
        <v>1</v>
      </c>
      <c r="E59" s="4" t="s">
        <v>69</v>
      </c>
      <c r="F59" s="4"/>
      <c r="G59" s="4" t="s">
        <v>205</v>
      </c>
      <c r="H59" s="4">
        <v>1</v>
      </c>
      <c r="I59" s="4">
        <v>1</v>
      </c>
      <c r="J59" s="4">
        <v>1</v>
      </c>
      <c r="K59" s="4">
        <v>1</v>
      </c>
      <c r="L59" s="4">
        <v>1</v>
      </c>
      <c r="M59" s="4">
        <v>1</v>
      </c>
      <c r="N59" s="4">
        <v>1</v>
      </c>
      <c r="O59" s="4">
        <v>1</v>
      </c>
      <c r="P59" s="4">
        <v>0</v>
      </c>
      <c r="Q59" s="4"/>
      <c r="R59" s="4" t="s">
        <v>88</v>
      </c>
      <c r="S59" s="4">
        <v>0</v>
      </c>
      <c r="T59" s="4">
        <v>0</v>
      </c>
      <c r="U59" s="4">
        <v>1</v>
      </c>
      <c r="V59" s="4">
        <v>0</v>
      </c>
      <c r="W59" s="4">
        <v>0</v>
      </c>
      <c r="X59" s="4">
        <v>0</v>
      </c>
      <c r="Y59" s="4">
        <v>0</v>
      </c>
      <c r="Z59" s="4">
        <v>25</v>
      </c>
      <c r="AA59" s="4">
        <v>45</v>
      </c>
      <c r="AB59" s="4">
        <v>0.25</v>
      </c>
      <c r="AC59" s="4">
        <v>0.25</v>
      </c>
      <c r="AD59" s="4" t="s">
        <v>64</v>
      </c>
      <c r="AE59" s="4">
        <v>1</v>
      </c>
      <c r="AF59" s="4" t="s">
        <v>141</v>
      </c>
      <c r="AG59" s="4">
        <v>0</v>
      </c>
      <c r="AH59" s="4">
        <v>1</v>
      </c>
      <c r="AI59" s="4">
        <v>1</v>
      </c>
      <c r="AJ59" s="4">
        <v>1</v>
      </c>
      <c r="AK59" s="4">
        <v>0</v>
      </c>
      <c r="AL59" s="4">
        <v>0</v>
      </c>
      <c r="AM59" s="4">
        <v>0</v>
      </c>
      <c r="AN59" s="4">
        <v>0</v>
      </c>
      <c r="AO59" s="4"/>
      <c r="AP59" s="4">
        <v>2</v>
      </c>
      <c r="AQ59" s="4">
        <v>1</v>
      </c>
      <c r="AR59" s="4" t="s">
        <v>44</v>
      </c>
      <c r="AS59" s="4">
        <v>1</v>
      </c>
      <c r="AT59" s="4">
        <v>0</v>
      </c>
      <c r="AU59" s="4">
        <v>0</v>
      </c>
      <c r="AV59" s="4">
        <v>0</v>
      </c>
      <c r="AW59" s="4" t="s">
        <v>239</v>
      </c>
      <c r="AX59" s="4">
        <v>1</v>
      </c>
      <c r="AY59" s="4">
        <v>0</v>
      </c>
      <c r="AZ59" s="4">
        <v>0</v>
      </c>
      <c r="BA59" s="4">
        <v>0</v>
      </c>
      <c r="BB59" s="4">
        <v>1</v>
      </c>
      <c r="BC59" s="4">
        <v>0</v>
      </c>
      <c r="BD59" s="4">
        <v>0</v>
      </c>
      <c r="BE59" s="4">
        <v>0</v>
      </c>
      <c r="BF59" s="4">
        <v>0</v>
      </c>
      <c r="BG59" s="4">
        <v>0</v>
      </c>
      <c r="BH59" s="4">
        <v>1</v>
      </c>
    </row>
    <row r="60" spans="1:62">
      <c r="A60" s="4" t="s">
        <v>236</v>
      </c>
      <c r="B60" s="4">
        <v>1</v>
      </c>
      <c r="C60" s="4"/>
      <c r="D60" s="4">
        <v>1</v>
      </c>
      <c r="E60" s="4" t="s">
        <v>69</v>
      </c>
      <c r="F60" s="4"/>
      <c r="G60" s="4" t="s">
        <v>240</v>
      </c>
      <c r="H60" s="4">
        <v>0</v>
      </c>
      <c r="I60" s="4">
        <v>1</v>
      </c>
      <c r="J60" s="4">
        <v>1</v>
      </c>
      <c r="K60" s="4">
        <v>0</v>
      </c>
      <c r="L60" s="4">
        <v>1</v>
      </c>
      <c r="M60" s="4">
        <v>1</v>
      </c>
      <c r="N60" s="4">
        <v>1</v>
      </c>
      <c r="O60" s="4">
        <v>1</v>
      </c>
      <c r="P60" s="4">
        <v>0</v>
      </c>
      <c r="Q60" s="4"/>
      <c r="R60" s="4" t="s">
        <v>71</v>
      </c>
      <c r="S60" s="4">
        <v>0</v>
      </c>
      <c r="T60" s="4">
        <v>0</v>
      </c>
      <c r="U60" s="4">
        <v>0</v>
      </c>
      <c r="V60" s="4">
        <v>0</v>
      </c>
      <c r="W60" s="4">
        <v>0</v>
      </c>
      <c r="X60" s="4">
        <v>1</v>
      </c>
      <c r="Y60" s="4">
        <v>0</v>
      </c>
      <c r="Z60" s="4">
        <v>70</v>
      </c>
      <c r="AA60" s="4">
        <v>95</v>
      </c>
      <c r="AB60" s="4">
        <v>0.1</v>
      </c>
      <c r="AC60" s="4">
        <v>0.1</v>
      </c>
      <c r="AD60" s="4" t="s">
        <v>64</v>
      </c>
      <c r="AE60" s="4">
        <v>1</v>
      </c>
      <c r="AF60" s="4" t="s">
        <v>108</v>
      </c>
      <c r="AG60" s="4">
        <v>0</v>
      </c>
      <c r="AH60" s="4">
        <v>1</v>
      </c>
      <c r="AI60" s="4">
        <v>0</v>
      </c>
      <c r="AJ60" s="4">
        <v>1</v>
      </c>
      <c r="AK60" s="4">
        <v>0</v>
      </c>
      <c r="AL60" s="4">
        <v>0</v>
      </c>
      <c r="AM60" s="4">
        <v>1</v>
      </c>
      <c r="AN60" s="4">
        <v>0</v>
      </c>
      <c r="AO60" s="4"/>
      <c r="AP60" s="4">
        <v>3</v>
      </c>
      <c r="AQ60" s="4">
        <v>1</v>
      </c>
      <c r="AR60" s="4" t="s">
        <v>84</v>
      </c>
      <c r="AS60" s="4">
        <v>1</v>
      </c>
      <c r="AT60" s="4">
        <v>1</v>
      </c>
      <c r="AU60" s="4">
        <v>0</v>
      </c>
      <c r="AV60" s="4">
        <v>0</v>
      </c>
      <c r="AW60" s="4" t="s">
        <v>241</v>
      </c>
      <c r="AX60" s="4">
        <v>1</v>
      </c>
      <c r="AY60" s="4">
        <v>1</v>
      </c>
      <c r="AZ60" s="4">
        <v>0</v>
      </c>
      <c r="BA60" s="4">
        <v>1</v>
      </c>
      <c r="BB60" s="4">
        <v>1</v>
      </c>
      <c r="BC60" s="4">
        <v>0</v>
      </c>
      <c r="BD60" s="4">
        <v>0</v>
      </c>
      <c r="BE60" s="4">
        <v>1</v>
      </c>
      <c r="BF60" s="4">
        <v>1</v>
      </c>
      <c r="BG60" s="4">
        <v>0</v>
      </c>
      <c r="BH60" s="4">
        <v>0</v>
      </c>
      <c r="BJ60" s="1"/>
    </row>
    <row r="61" spans="1:62">
      <c r="A61" s="4" t="s">
        <v>236</v>
      </c>
      <c r="B61" s="4">
        <v>1</v>
      </c>
      <c r="C61" s="4"/>
      <c r="D61" s="4">
        <v>1</v>
      </c>
      <c r="E61" s="4" t="s">
        <v>69</v>
      </c>
      <c r="F61" s="4"/>
      <c r="G61" s="4" t="s">
        <v>242</v>
      </c>
      <c r="H61" s="4">
        <v>0</v>
      </c>
      <c r="I61" s="4">
        <v>1</v>
      </c>
      <c r="J61" s="4">
        <v>0</v>
      </c>
      <c r="K61" s="4">
        <v>0</v>
      </c>
      <c r="L61" s="4">
        <v>1</v>
      </c>
      <c r="M61" s="4">
        <v>1</v>
      </c>
      <c r="N61" s="4">
        <v>0</v>
      </c>
      <c r="O61" s="4">
        <v>0</v>
      </c>
      <c r="P61" s="4">
        <v>1</v>
      </c>
      <c r="Q61" s="4" t="s">
        <v>243</v>
      </c>
      <c r="R61" s="4" t="s">
        <v>82</v>
      </c>
      <c r="S61" s="4">
        <v>0</v>
      </c>
      <c r="T61" s="4">
        <v>0</v>
      </c>
      <c r="U61" s="4">
        <v>0</v>
      </c>
      <c r="V61" s="4">
        <v>1</v>
      </c>
      <c r="W61" s="4">
        <v>0</v>
      </c>
      <c r="X61" s="4">
        <v>0</v>
      </c>
      <c r="Y61" s="4">
        <v>0</v>
      </c>
      <c r="Z61" s="4">
        <v>65</v>
      </c>
      <c r="AA61" s="4">
        <v>50</v>
      </c>
      <c r="AB61" s="4">
        <v>4</v>
      </c>
      <c r="AC61" s="4">
        <v>0</v>
      </c>
      <c r="AD61" s="4" t="s">
        <v>64</v>
      </c>
      <c r="AE61" s="4">
        <v>1</v>
      </c>
      <c r="AF61" s="4" t="s">
        <v>65</v>
      </c>
      <c r="AG61" s="4">
        <v>0</v>
      </c>
      <c r="AH61" s="4">
        <v>1</v>
      </c>
      <c r="AI61" s="4">
        <v>0</v>
      </c>
      <c r="AJ61" s="4">
        <v>1</v>
      </c>
      <c r="AK61" s="4">
        <v>0</v>
      </c>
      <c r="AL61" s="4">
        <v>0</v>
      </c>
      <c r="AM61" s="4">
        <v>0</v>
      </c>
      <c r="AN61" s="4">
        <v>0</v>
      </c>
      <c r="AO61" s="4"/>
      <c r="AP61" s="4">
        <v>2</v>
      </c>
      <c r="AQ61" s="4">
        <v>1</v>
      </c>
      <c r="AR61" s="4" t="s">
        <v>47</v>
      </c>
      <c r="AS61" s="4">
        <v>0</v>
      </c>
      <c r="AT61" s="4">
        <v>0</v>
      </c>
      <c r="AU61" s="4">
        <v>0</v>
      </c>
      <c r="AV61" s="4">
        <v>1</v>
      </c>
      <c r="AW61" s="4" t="s">
        <v>116</v>
      </c>
      <c r="AX61" s="4">
        <v>1</v>
      </c>
      <c r="AY61" s="4">
        <v>1</v>
      </c>
      <c r="AZ61" s="4">
        <v>0</v>
      </c>
      <c r="BA61" s="4">
        <v>1</v>
      </c>
      <c r="BB61" s="4">
        <v>0</v>
      </c>
      <c r="BC61" s="4">
        <v>0</v>
      </c>
      <c r="BD61" s="4">
        <v>0</v>
      </c>
      <c r="BE61" s="4">
        <v>0</v>
      </c>
      <c r="BF61" s="4">
        <v>1</v>
      </c>
      <c r="BG61" s="4">
        <v>0</v>
      </c>
      <c r="BH61" s="4">
        <v>0</v>
      </c>
    </row>
    <row r="62" spans="1:62">
      <c r="A62" s="4" t="s">
        <v>244</v>
      </c>
      <c r="B62" s="4">
        <v>1</v>
      </c>
      <c r="C62" s="4">
        <v>1</v>
      </c>
      <c r="D62" s="4"/>
      <c r="E62" s="4" t="s">
        <v>134</v>
      </c>
      <c r="F62" s="4" t="s">
        <v>245</v>
      </c>
      <c r="G62" s="4" t="s">
        <v>246</v>
      </c>
      <c r="H62" s="4">
        <v>1</v>
      </c>
      <c r="I62" s="4">
        <v>1</v>
      </c>
      <c r="J62" s="4">
        <v>1</v>
      </c>
      <c r="K62" s="4">
        <v>1</v>
      </c>
      <c r="L62" s="4">
        <v>0</v>
      </c>
      <c r="M62" s="4">
        <v>1</v>
      </c>
      <c r="N62" s="4">
        <v>0</v>
      </c>
      <c r="O62" s="4">
        <v>1</v>
      </c>
      <c r="P62" s="4">
        <v>0</v>
      </c>
      <c r="Q62" s="4"/>
      <c r="R62" s="4" t="s">
        <v>76</v>
      </c>
      <c r="S62" s="4">
        <v>0</v>
      </c>
      <c r="T62" s="4">
        <v>0</v>
      </c>
      <c r="U62" s="4">
        <v>0</v>
      </c>
      <c r="V62" s="4">
        <v>0</v>
      </c>
      <c r="W62" s="4">
        <v>0</v>
      </c>
      <c r="X62" s="4">
        <v>0</v>
      </c>
      <c r="Y62" s="4">
        <v>1</v>
      </c>
      <c r="Z62" s="4">
        <v>0</v>
      </c>
      <c r="AA62" s="4">
        <v>0</v>
      </c>
      <c r="AB62" s="4">
        <v>0</v>
      </c>
      <c r="AC62" s="4">
        <v>0</v>
      </c>
      <c r="AD62" s="4" t="s">
        <v>110</v>
      </c>
      <c r="AE62" s="4">
        <v>1</v>
      </c>
      <c r="AF62" s="4" t="s">
        <v>32</v>
      </c>
      <c r="AG62" s="4">
        <v>1</v>
      </c>
      <c r="AH62" s="4">
        <v>0</v>
      </c>
      <c r="AI62" s="4">
        <v>0</v>
      </c>
      <c r="AJ62" s="4">
        <v>0</v>
      </c>
      <c r="AK62" s="4">
        <v>0</v>
      </c>
      <c r="AL62" s="4">
        <v>0</v>
      </c>
      <c r="AM62" s="4">
        <v>0</v>
      </c>
      <c r="AN62" s="4">
        <v>0</v>
      </c>
      <c r="AO62" s="4"/>
      <c r="AP62" s="4">
        <v>1</v>
      </c>
      <c r="AQ62" s="4">
        <v>1</v>
      </c>
      <c r="AR62" s="4" t="s">
        <v>47</v>
      </c>
      <c r="AS62" s="4">
        <v>0</v>
      </c>
      <c r="AT62" s="4">
        <v>0</v>
      </c>
      <c r="AU62" s="4">
        <v>0</v>
      </c>
      <c r="AV62" s="4">
        <v>1</v>
      </c>
      <c r="AW62" s="4" t="s">
        <v>15</v>
      </c>
      <c r="AX62" s="4">
        <v>0</v>
      </c>
      <c r="AY62" s="4">
        <v>0</v>
      </c>
      <c r="AZ62" s="4">
        <v>0</v>
      </c>
      <c r="BA62" s="4">
        <v>0</v>
      </c>
      <c r="BB62" s="4">
        <v>0</v>
      </c>
      <c r="BC62" s="4">
        <v>0</v>
      </c>
      <c r="BD62" s="4">
        <v>0</v>
      </c>
      <c r="BE62" s="4">
        <v>0</v>
      </c>
      <c r="BF62" s="4">
        <v>0</v>
      </c>
      <c r="BG62" s="4">
        <v>1</v>
      </c>
      <c r="BH62" s="4">
        <v>1</v>
      </c>
    </row>
    <row r="63" spans="1:62">
      <c r="A63" s="4" t="s">
        <v>247</v>
      </c>
      <c r="B63" s="4">
        <v>1</v>
      </c>
      <c r="C63" s="4"/>
      <c r="D63" s="4">
        <v>1</v>
      </c>
      <c r="E63" s="4" t="s">
        <v>69</v>
      </c>
      <c r="F63" s="4"/>
      <c r="G63" s="4" t="s">
        <v>248</v>
      </c>
      <c r="H63" s="4">
        <v>1</v>
      </c>
      <c r="I63" s="4">
        <v>1</v>
      </c>
      <c r="J63" s="4">
        <v>1</v>
      </c>
      <c r="K63" s="4">
        <v>0</v>
      </c>
      <c r="L63" s="4">
        <v>0</v>
      </c>
      <c r="M63" s="4">
        <v>1</v>
      </c>
      <c r="N63" s="4">
        <v>0</v>
      </c>
      <c r="O63" s="4">
        <v>0</v>
      </c>
      <c r="P63" s="4">
        <v>0</v>
      </c>
      <c r="Q63" s="4"/>
      <c r="R63" s="4" t="s">
        <v>82</v>
      </c>
      <c r="S63" s="4">
        <v>0</v>
      </c>
      <c r="T63" s="4">
        <v>0</v>
      </c>
      <c r="U63" s="4">
        <v>0</v>
      </c>
      <c r="V63" s="4">
        <v>1</v>
      </c>
      <c r="W63" s="4">
        <v>0</v>
      </c>
      <c r="X63" s="4">
        <v>0</v>
      </c>
      <c r="Y63" s="4">
        <v>0</v>
      </c>
      <c r="Z63" s="4">
        <v>20</v>
      </c>
      <c r="AA63" s="4">
        <v>30</v>
      </c>
      <c r="AB63" s="4">
        <v>2</v>
      </c>
      <c r="AC63" s="4">
        <v>2</v>
      </c>
      <c r="AD63" s="4" t="s">
        <v>64</v>
      </c>
      <c r="AE63" s="4">
        <v>1</v>
      </c>
      <c r="AF63" s="4" t="s">
        <v>65</v>
      </c>
      <c r="AG63" s="4">
        <v>0</v>
      </c>
      <c r="AH63" s="4">
        <v>1</v>
      </c>
      <c r="AI63" s="4">
        <v>0</v>
      </c>
      <c r="AJ63" s="4">
        <v>1</v>
      </c>
      <c r="AK63" s="4">
        <v>0</v>
      </c>
      <c r="AL63" s="4">
        <v>0</v>
      </c>
      <c r="AM63" s="4">
        <v>0</v>
      </c>
      <c r="AN63" s="4">
        <v>0</v>
      </c>
      <c r="AO63" s="4"/>
      <c r="AP63" s="4">
        <v>2</v>
      </c>
      <c r="AQ63" s="4">
        <v>1</v>
      </c>
      <c r="AR63" s="4" t="s">
        <v>44</v>
      </c>
      <c r="AS63" s="4">
        <v>1</v>
      </c>
      <c r="AT63" s="4">
        <v>0</v>
      </c>
      <c r="AU63" s="4">
        <v>0</v>
      </c>
      <c r="AV63" s="4">
        <v>0</v>
      </c>
      <c r="AW63" s="4" t="s">
        <v>249</v>
      </c>
      <c r="AX63" s="4">
        <v>1</v>
      </c>
      <c r="AY63" s="4">
        <v>1</v>
      </c>
      <c r="AZ63" s="4">
        <v>0</v>
      </c>
      <c r="BA63" s="4">
        <v>0</v>
      </c>
      <c r="BB63" s="4">
        <v>0</v>
      </c>
      <c r="BC63" s="4">
        <v>0</v>
      </c>
      <c r="BD63" s="4">
        <v>0</v>
      </c>
      <c r="BE63" s="4">
        <v>0</v>
      </c>
      <c r="BF63" s="4">
        <v>0</v>
      </c>
      <c r="BG63" s="4">
        <v>0</v>
      </c>
      <c r="BH63" s="4">
        <v>1</v>
      </c>
    </row>
    <row r="64" spans="1:62">
      <c r="A64" s="4" t="s">
        <v>250</v>
      </c>
      <c r="B64" s="4">
        <v>1</v>
      </c>
      <c r="C64" s="4"/>
      <c r="D64" s="4">
        <v>1</v>
      </c>
      <c r="E64" s="4" t="s">
        <v>69</v>
      </c>
      <c r="F64" s="4"/>
      <c r="G64" s="4" t="s">
        <v>251</v>
      </c>
      <c r="H64" s="4">
        <v>1</v>
      </c>
      <c r="I64" s="4">
        <v>1</v>
      </c>
      <c r="J64" s="4">
        <v>1</v>
      </c>
      <c r="K64" s="4">
        <v>1</v>
      </c>
      <c r="L64" s="4">
        <v>0</v>
      </c>
      <c r="M64" s="4">
        <v>0</v>
      </c>
      <c r="N64" s="4">
        <v>0</v>
      </c>
      <c r="O64" s="4">
        <v>0</v>
      </c>
      <c r="P64" s="4">
        <v>0</v>
      </c>
      <c r="Q64" s="4"/>
      <c r="R64" s="4" t="s">
        <v>88</v>
      </c>
      <c r="S64" s="4">
        <v>0</v>
      </c>
      <c r="T64" s="4">
        <v>0</v>
      </c>
      <c r="U64" s="4">
        <v>1</v>
      </c>
      <c r="V64" s="4">
        <v>0</v>
      </c>
      <c r="W64" s="4">
        <v>0</v>
      </c>
      <c r="X64" s="4">
        <v>0</v>
      </c>
      <c r="Y64" s="4">
        <v>0</v>
      </c>
      <c r="Z64" s="4">
        <v>15</v>
      </c>
      <c r="AA64" s="4">
        <v>15</v>
      </c>
      <c r="AB64" s="4">
        <v>0.75</v>
      </c>
      <c r="AC64" s="4">
        <v>1</v>
      </c>
      <c r="AD64" s="4" t="s">
        <v>64</v>
      </c>
      <c r="AE64" s="4">
        <v>1</v>
      </c>
      <c r="AF64" s="4" t="s">
        <v>252</v>
      </c>
      <c r="AG64" s="4">
        <v>0</v>
      </c>
      <c r="AH64" s="4">
        <v>1</v>
      </c>
      <c r="AI64" s="4">
        <v>0</v>
      </c>
      <c r="AJ64" s="4">
        <v>0</v>
      </c>
      <c r="AK64" s="4">
        <v>0</v>
      </c>
      <c r="AL64" s="4">
        <v>0</v>
      </c>
      <c r="AM64" s="4">
        <v>1</v>
      </c>
      <c r="AN64" s="4">
        <v>0</v>
      </c>
      <c r="AO64" s="4"/>
      <c r="AP64" s="4">
        <v>2</v>
      </c>
      <c r="AQ64" s="4">
        <v>1</v>
      </c>
      <c r="AR64" s="4" t="s">
        <v>47</v>
      </c>
      <c r="AS64" s="4">
        <v>0</v>
      </c>
      <c r="AT64" s="4">
        <v>0</v>
      </c>
      <c r="AU64" s="4">
        <v>0</v>
      </c>
      <c r="AV64" s="4">
        <v>1</v>
      </c>
      <c r="AW64" s="4" t="s">
        <v>253</v>
      </c>
      <c r="AX64" s="4">
        <v>1</v>
      </c>
      <c r="AY64" s="4">
        <v>1</v>
      </c>
      <c r="AZ64" s="4">
        <v>0</v>
      </c>
      <c r="BA64" s="4">
        <v>0</v>
      </c>
      <c r="BB64" s="4">
        <v>0</v>
      </c>
      <c r="BC64" s="4">
        <v>0</v>
      </c>
      <c r="BD64" s="4">
        <v>1</v>
      </c>
      <c r="BE64" s="4">
        <v>0</v>
      </c>
      <c r="BF64" s="4">
        <v>0</v>
      </c>
      <c r="BG64" s="4">
        <v>0</v>
      </c>
      <c r="BH64" s="4">
        <v>0</v>
      </c>
    </row>
    <row r="65" spans="1:61">
      <c r="A65" s="4" t="s">
        <v>254</v>
      </c>
      <c r="B65" s="4">
        <v>1</v>
      </c>
      <c r="C65" s="4">
        <v>1</v>
      </c>
      <c r="D65" s="4"/>
      <c r="E65" s="4" t="s">
        <v>69</v>
      </c>
      <c r="F65" s="4"/>
      <c r="G65" s="4" t="s">
        <v>255</v>
      </c>
      <c r="H65" s="4">
        <v>0</v>
      </c>
      <c r="I65" s="4">
        <v>0</v>
      </c>
      <c r="J65" s="4">
        <v>0</v>
      </c>
      <c r="K65" s="4">
        <v>0</v>
      </c>
      <c r="L65" s="4">
        <v>0</v>
      </c>
      <c r="M65" s="4">
        <v>1</v>
      </c>
      <c r="N65" s="4">
        <v>1</v>
      </c>
      <c r="O65" s="4">
        <v>0</v>
      </c>
      <c r="P65" s="4">
        <v>1</v>
      </c>
      <c r="Q65" s="4" t="s">
        <v>256</v>
      </c>
      <c r="R65" s="4" t="s">
        <v>82</v>
      </c>
      <c r="S65" s="4">
        <v>0</v>
      </c>
      <c r="T65" s="4">
        <v>0</v>
      </c>
      <c r="U65" s="4">
        <v>0</v>
      </c>
      <c r="V65" s="4">
        <v>1</v>
      </c>
      <c r="W65" s="4">
        <v>0</v>
      </c>
      <c r="X65" s="4">
        <v>0</v>
      </c>
      <c r="Y65" s="4">
        <v>0</v>
      </c>
      <c r="Z65" s="4">
        <v>50</v>
      </c>
      <c r="AA65" s="4">
        <v>40</v>
      </c>
      <c r="AB65" s="4">
        <v>0</v>
      </c>
      <c r="AC65" s="4">
        <v>0</v>
      </c>
      <c r="AD65" s="4" t="s">
        <v>64</v>
      </c>
      <c r="AE65" s="4">
        <v>1</v>
      </c>
      <c r="AF65" s="4" t="s">
        <v>257</v>
      </c>
      <c r="AG65" s="4">
        <v>0</v>
      </c>
      <c r="AH65" s="4">
        <v>0</v>
      </c>
      <c r="AI65" s="4">
        <v>0</v>
      </c>
      <c r="AJ65" s="4">
        <v>1</v>
      </c>
      <c r="AK65" s="4">
        <v>1</v>
      </c>
      <c r="AL65" s="4">
        <v>0</v>
      </c>
      <c r="AM65" s="4">
        <v>0</v>
      </c>
      <c r="AN65" s="4">
        <v>0</v>
      </c>
      <c r="AO65" s="4"/>
      <c r="AP65" s="4">
        <v>3</v>
      </c>
      <c r="AQ65" s="4">
        <v>1</v>
      </c>
      <c r="AR65" s="4" t="s">
        <v>84</v>
      </c>
      <c r="AS65" s="4">
        <v>1</v>
      </c>
      <c r="AT65" s="4">
        <v>1</v>
      </c>
      <c r="AU65" s="4">
        <v>0</v>
      </c>
      <c r="AV65" s="4">
        <v>0</v>
      </c>
      <c r="AW65" s="4" t="s">
        <v>258</v>
      </c>
      <c r="AX65" s="4">
        <v>1</v>
      </c>
      <c r="AY65" s="4">
        <v>0</v>
      </c>
      <c r="AZ65" s="4">
        <v>0</v>
      </c>
      <c r="BA65" s="4">
        <v>1</v>
      </c>
      <c r="BB65" s="4">
        <v>1</v>
      </c>
      <c r="BC65" s="4">
        <v>0</v>
      </c>
      <c r="BD65" s="4">
        <v>1</v>
      </c>
      <c r="BE65" s="4">
        <v>0</v>
      </c>
      <c r="BF65" s="4">
        <v>1</v>
      </c>
      <c r="BG65" s="4">
        <v>0</v>
      </c>
      <c r="BH65" s="4">
        <v>0</v>
      </c>
    </row>
    <row r="66" spans="1:61">
      <c r="A66" s="4" t="s">
        <v>259</v>
      </c>
      <c r="B66" s="4">
        <v>1</v>
      </c>
      <c r="C66" s="4"/>
      <c r="D66" s="4">
        <v>1</v>
      </c>
      <c r="E66" s="4" t="s">
        <v>118</v>
      </c>
      <c r="F66" s="4"/>
      <c r="G66" s="4" t="s">
        <v>205</v>
      </c>
      <c r="H66" s="4">
        <v>1</v>
      </c>
      <c r="I66" s="4">
        <v>1</v>
      </c>
      <c r="J66" s="4">
        <v>1</v>
      </c>
      <c r="K66" s="4">
        <v>1</v>
      </c>
      <c r="L66" s="4">
        <v>1</v>
      </c>
      <c r="M66" s="4">
        <v>1</v>
      </c>
      <c r="N66" s="4">
        <v>1</v>
      </c>
      <c r="O66" s="4">
        <v>1</v>
      </c>
      <c r="P66" s="4">
        <v>0</v>
      </c>
      <c r="Q66" s="4"/>
      <c r="R66" s="4" t="s">
        <v>82</v>
      </c>
      <c r="S66" s="4">
        <v>0</v>
      </c>
      <c r="T66" s="4">
        <v>0</v>
      </c>
      <c r="U66" s="4">
        <v>0</v>
      </c>
      <c r="V66" s="4">
        <v>1</v>
      </c>
      <c r="W66" s="4">
        <v>0</v>
      </c>
      <c r="X66" s="4">
        <v>0</v>
      </c>
      <c r="Y66" s="4">
        <v>0</v>
      </c>
      <c r="Z66" s="4">
        <v>95</v>
      </c>
      <c r="AA66" s="4">
        <v>95</v>
      </c>
      <c r="AB66" s="4">
        <v>3</v>
      </c>
      <c r="AC66" s="4">
        <v>2</v>
      </c>
      <c r="AD66" s="4" t="s">
        <v>64</v>
      </c>
      <c r="AE66" s="4">
        <v>1</v>
      </c>
      <c r="AF66" s="4" t="s">
        <v>260</v>
      </c>
      <c r="AG66" s="4">
        <v>1</v>
      </c>
      <c r="AH66" s="4">
        <v>1</v>
      </c>
      <c r="AI66" s="4">
        <v>1</v>
      </c>
      <c r="AJ66" s="4">
        <v>1</v>
      </c>
      <c r="AK66" s="4">
        <v>1</v>
      </c>
      <c r="AL66" s="4">
        <v>0</v>
      </c>
      <c r="AM66" s="4">
        <v>0</v>
      </c>
      <c r="AN66" s="4">
        <v>0</v>
      </c>
      <c r="AO66" s="4"/>
      <c r="AP66" s="4">
        <v>3</v>
      </c>
      <c r="AQ66" s="4">
        <v>1</v>
      </c>
      <c r="AR66" s="4" t="s">
        <v>66</v>
      </c>
      <c r="AS66" s="4">
        <v>1</v>
      </c>
      <c r="AT66" s="4">
        <v>1</v>
      </c>
      <c r="AU66" s="4">
        <v>1</v>
      </c>
      <c r="AV66" s="4">
        <v>0</v>
      </c>
      <c r="AW66" s="4" t="s">
        <v>261</v>
      </c>
      <c r="AX66" s="4">
        <v>1</v>
      </c>
      <c r="AY66" s="4">
        <v>0</v>
      </c>
      <c r="AZ66" s="4">
        <v>0</v>
      </c>
      <c r="BA66" s="4">
        <v>0</v>
      </c>
      <c r="BB66" s="4">
        <v>1</v>
      </c>
      <c r="BC66" s="4">
        <v>1</v>
      </c>
      <c r="BD66" s="4">
        <v>0</v>
      </c>
      <c r="BE66" s="4">
        <v>0</v>
      </c>
      <c r="BF66" s="4">
        <v>1</v>
      </c>
      <c r="BG66" s="4">
        <v>0</v>
      </c>
      <c r="BH66" s="4">
        <v>1</v>
      </c>
    </row>
    <row r="67" spans="1:61">
      <c r="A67" s="4" t="s">
        <v>262</v>
      </c>
      <c r="B67" s="4">
        <v>1</v>
      </c>
      <c r="C67" s="4">
        <v>1</v>
      </c>
      <c r="D67" s="4"/>
      <c r="E67" s="4" t="s">
        <v>94</v>
      </c>
      <c r="F67" s="4"/>
      <c r="G67" s="4" t="s">
        <v>201</v>
      </c>
      <c r="H67" s="4">
        <v>1</v>
      </c>
      <c r="I67" s="4">
        <v>1</v>
      </c>
      <c r="J67" s="4">
        <v>1</v>
      </c>
      <c r="K67" s="4">
        <v>1</v>
      </c>
      <c r="L67" s="4">
        <v>1</v>
      </c>
      <c r="M67" s="4">
        <v>1</v>
      </c>
      <c r="N67" s="4">
        <v>0</v>
      </c>
      <c r="O67" s="4">
        <v>1</v>
      </c>
      <c r="P67" s="4">
        <v>0</v>
      </c>
      <c r="Q67" s="4"/>
      <c r="R67" s="4" t="s">
        <v>97</v>
      </c>
      <c r="S67" s="4">
        <v>0</v>
      </c>
      <c r="T67" s="4">
        <v>0</v>
      </c>
      <c r="U67" s="4">
        <v>0</v>
      </c>
      <c r="V67" s="4">
        <v>0</v>
      </c>
      <c r="W67" s="4">
        <v>1</v>
      </c>
      <c r="X67" s="4">
        <v>0</v>
      </c>
      <c r="Y67" s="4">
        <v>0</v>
      </c>
      <c r="Z67" s="4">
        <v>95</v>
      </c>
      <c r="AA67" s="4">
        <v>90</v>
      </c>
      <c r="AB67" s="4">
        <v>5</v>
      </c>
      <c r="AC67" s="4">
        <v>17</v>
      </c>
      <c r="AD67" s="4" t="s">
        <v>64</v>
      </c>
      <c r="AE67" s="4">
        <v>1</v>
      </c>
      <c r="AF67" s="4" t="s">
        <v>32</v>
      </c>
      <c r="AG67" s="4">
        <v>1</v>
      </c>
      <c r="AH67" s="4">
        <v>0</v>
      </c>
      <c r="AI67" s="4">
        <v>0</v>
      </c>
      <c r="AJ67" s="4">
        <v>0</v>
      </c>
      <c r="AK67" s="4">
        <v>0</v>
      </c>
      <c r="AL67" s="4">
        <v>0</v>
      </c>
      <c r="AM67" s="4">
        <v>0</v>
      </c>
      <c r="AN67" s="4">
        <v>0</v>
      </c>
      <c r="AO67" s="4"/>
      <c r="AP67" s="4">
        <v>4</v>
      </c>
      <c r="AQ67" s="4">
        <v>1</v>
      </c>
      <c r="AR67" s="4" t="s">
        <v>194</v>
      </c>
      <c r="AS67" s="4">
        <v>0</v>
      </c>
      <c r="AT67" s="4">
        <v>1</v>
      </c>
      <c r="AU67" s="4">
        <v>1</v>
      </c>
      <c r="AV67" s="4">
        <v>0</v>
      </c>
      <c r="AW67" s="4" t="s">
        <v>202</v>
      </c>
      <c r="AX67" s="4">
        <v>1</v>
      </c>
      <c r="AY67" s="4">
        <v>1</v>
      </c>
      <c r="AZ67" s="4">
        <v>1</v>
      </c>
      <c r="BA67" s="4">
        <v>1</v>
      </c>
      <c r="BB67" s="4">
        <v>1</v>
      </c>
      <c r="BC67" s="4">
        <v>1</v>
      </c>
      <c r="BD67" s="4">
        <v>1</v>
      </c>
      <c r="BE67" s="4">
        <v>1</v>
      </c>
      <c r="BF67" s="4">
        <v>1</v>
      </c>
      <c r="BG67" s="4">
        <v>0</v>
      </c>
      <c r="BH67" s="4">
        <v>1</v>
      </c>
    </row>
    <row r="68" spans="1:61">
      <c r="A68" s="4" t="s">
        <v>262</v>
      </c>
      <c r="B68" s="4">
        <v>1</v>
      </c>
      <c r="C68" s="4">
        <v>1</v>
      </c>
      <c r="D68" s="4"/>
      <c r="E68" s="4" t="s">
        <v>69</v>
      </c>
      <c r="F68" s="4"/>
      <c r="G68" s="4" t="s">
        <v>215</v>
      </c>
      <c r="H68" s="4">
        <v>1</v>
      </c>
      <c r="I68" s="4">
        <v>1</v>
      </c>
      <c r="J68" s="4">
        <v>1</v>
      </c>
      <c r="K68" s="4">
        <v>1</v>
      </c>
      <c r="L68" s="4">
        <v>0</v>
      </c>
      <c r="M68" s="4">
        <v>1</v>
      </c>
      <c r="N68" s="4">
        <v>0</v>
      </c>
      <c r="O68" s="4">
        <v>0</v>
      </c>
      <c r="P68" s="4">
        <v>0</v>
      </c>
      <c r="Q68" s="4"/>
      <c r="R68" s="4" t="s">
        <v>263</v>
      </c>
      <c r="S68" s="4">
        <v>0</v>
      </c>
      <c r="T68" s="4">
        <v>0</v>
      </c>
      <c r="U68" s="4">
        <v>0</v>
      </c>
      <c r="V68" s="4">
        <v>1</v>
      </c>
      <c r="W68" s="4">
        <v>1</v>
      </c>
      <c r="X68" s="4">
        <v>0</v>
      </c>
      <c r="Y68" s="4">
        <v>0</v>
      </c>
      <c r="Z68" s="4">
        <v>0</v>
      </c>
      <c r="AA68" s="4">
        <v>0</v>
      </c>
      <c r="AB68" s="4">
        <v>0</v>
      </c>
      <c r="AC68" s="4">
        <v>0</v>
      </c>
      <c r="AD68" s="4" t="s">
        <v>64</v>
      </c>
      <c r="AE68" s="4">
        <v>1</v>
      </c>
      <c r="AF68" s="4" t="s">
        <v>15</v>
      </c>
      <c r="AG68" s="4">
        <v>0</v>
      </c>
      <c r="AH68" s="4">
        <v>0</v>
      </c>
      <c r="AI68" s="4">
        <v>0</v>
      </c>
      <c r="AJ68" s="4">
        <v>0</v>
      </c>
      <c r="AK68" s="4">
        <v>0</v>
      </c>
      <c r="AL68" s="4">
        <v>0</v>
      </c>
      <c r="AM68" s="4">
        <v>0</v>
      </c>
      <c r="AN68" s="4">
        <v>1</v>
      </c>
      <c r="AO68" s="4" t="s">
        <v>264</v>
      </c>
      <c r="AP68" s="4">
        <v>1</v>
      </c>
      <c r="AQ68" s="4">
        <v>1</v>
      </c>
      <c r="AR68" s="4" t="s">
        <v>47</v>
      </c>
      <c r="AS68" s="4">
        <v>0</v>
      </c>
      <c r="AT68" s="4">
        <v>0</v>
      </c>
      <c r="AU68" s="4">
        <v>0</v>
      </c>
      <c r="AV68" s="4">
        <v>1</v>
      </c>
      <c r="AW68" s="4" t="s">
        <v>50</v>
      </c>
      <c r="AX68" s="4">
        <v>0</v>
      </c>
      <c r="AY68" s="4">
        <v>1</v>
      </c>
      <c r="AZ68" s="4">
        <v>0</v>
      </c>
      <c r="BA68" s="4">
        <v>0</v>
      </c>
      <c r="BB68" s="4">
        <v>0</v>
      </c>
      <c r="BC68" s="4">
        <v>0</v>
      </c>
      <c r="BD68" s="4">
        <v>0</v>
      </c>
      <c r="BE68" s="4">
        <v>0</v>
      </c>
      <c r="BF68" s="4">
        <v>0</v>
      </c>
      <c r="BG68" s="4">
        <v>0</v>
      </c>
      <c r="BH68" s="4">
        <v>1</v>
      </c>
    </row>
    <row r="69" spans="1:61">
      <c r="A69" s="4" t="s">
        <v>262</v>
      </c>
      <c r="B69" s="4">
        <v>1</v>
      </c>
      <c r="C69" s="4">
        <v>1</v>
      </c>
      <c r="D69" s="4"/>
      <c r="E69" s="4" t="s">
        <v>69</v>
      </c>
      <c r="F69" s="4"/>
      <c r="G69" s="4" t="s">
        <v>140</v>
      </c>
      <c r="H69" s="4">
        <v>0</v>
      </c>
      <c r="I69" s="4">
        <v>0</v>
      </c>
      <c r="J69" s="4">
        <v>0</v>
      </c>
      <c r="K69" s="4">
        <v>0</v>
      </c>
      <c r="L69" s="4">
        <v>0</v>
      </c>
      <c r="M69" s="4">
        <v>0</v>
      </c>
      <c r="N69" s="4">
        <v>0</v>
      </c>
      <c r="O69" s="4">
        <v>1</v>
      </c>
      <c r="P69" s="4">
        <v>0</v>
      </c>
      <c r="Q69" s="4"/>
      <c r="R69" s="4" t="s">
        <v>76</v>
      </c>
      <c r="S69" s="4">
        <v>0</v>
      </c>
      <c r="T69" s="4">
        <v>0</v>
      </c>
      <c r="U69" s="4">
        <v>0</v>
      </c>
      <c r="V69" s="4">
        <v>0</v>
      </c>
      <c r="W69" s="4">
        <v>0</v>
      </c>
      <c r="X69" s="4">
        <v>0</v>
      </c>
      <c r="Y69" s="4">
        <v>1</v>
      </c>
      <c r="Z69" s="4">
        <v>0</v>
      </c>
      <c r="AA69" s="4">
        <v>0</v>
      </c>
      <c r="AB69" s="4">
        <v>0</v>
      </c>
      <c r="AC69" s="4">
        <v>0</v>
      </c>
      <c r="AD69" s="4" t="s">
        <v>110</v>
      </c>
      <c r="AE69" s="4">
        <v>1</v>
      </c>
      <c r="AF69" s="4" t="s">
        <v>32</v>
      </c>
      <c r="AG69" s="4">
        <v>1</v>
      </c>
      <c r="AH69" s="4">
        <v>0</v>
      </c>
      <c r="AI69" s="4">
        <v>0</v>
      </c>
      <c r="AJ69" s="4">
        <v>0</v>
      </c>
      <c r="AK69" s="4">
        <v>0</v>
      </c>
      <c r="AL69" s="4">
        <v>0</v>
      </c>
      <c r="AM69" s="4">
        <v>0</v>
      </c>
      <c r="AN69" s="4">
        <v>0</v>
      </c>
      <c r="AO69" s="4"/>
      <c r="AP69" s="4">
        <v>1</v>
      </c>
      <c r="AQ69" s="4">
        <v>1</v>
      </c>
      <c r="AR69" s="4" t="s">
        <v>47</v>
      </c>
      <c r="AS69" s="4">
        <v>0</v>
      </c>
      <c r="AT69" s="4">
        <v>0</v>
      </c>
      <c r="AU69" s="4">
        <v>0</v>
      </c>
      <c r="AV69" s="4">
        <v>1</v>
      </c>
      <c r="AW69" s="4" t="s">
        <v>15</v>
      </c>
      <c r="AX69" s="4">
        <v>0</v>
      </c>
      <c r="AY69" s="4">
        <v>0</v>
      </c>
      <c r="AZ69" s="4">
        <v>0</v>
      </c>
      <c r="BA69" s="4">
        <v>0</v>
      </c>
      <c r="BB69" s="4">
        <v>0</v>
      </c>
      <c r="BC69" s="4">
        <v>0</v>
      </c>
      <c r="BD69" s="4">
        <v>0</v>
      </c>
      <c r="BE69" s="4">
        <v>0</v>
      </c>
      <c r="BF69" s="4">
        <v>0</v>
      </c>
      <c r="BG69" s="4">
        <v>1</v>
      </c>
      <c r="BH69" s="4">
        <v>1</v>
      </c>
    </row>
    <row r="70" spans="1:61">
      <c r="A70" s="4" t="s">
        <v>265</v>
      </c>
      <c r="B70" s="4">
        <v>1</v>
      </c>
      <c r="C70" s="4">
        <v>1</v>
      </c>
      <c r="D70" s="4"/>
      <c r="E70" s="4" t="s">
        <v>74</v>
      </c>
      <c r="F70" s="4"/>
      <c r="G70" s="4" t="s">
        <v>205</v>
      </c>
      <c r="H70" s="4">
        <v>1</v>
      </c>
      <c r="I70" s="4">
        <v>1</v>
      </c>
      <c r="J70" s="4">
        <v>1</v>
      </c>
      <c r="K70" s="4">
        <v>1</v>
      </c>
      <c r="L70" s="4">
        <v>1</v>
      </c>
      <c r="M70" s="4">
        <v>1</v>
      </c>
      <c r="N70" s="4">
        <v>1</v>
      </c>
      <c r="O70" s="4">
        <v>1</v>
      </c>
      <c r="P70" s="4">
        <v>0</v>
      </c>
      <c r="Q70" s="4"/>
      <c r="R70" s="4" t="s">
        <v>76</v>
      </c>
      <c r="S70" s="4">
        <v>0</v>
      </c>
      <c r="T70" s="4">
        <v>0</v>
      </c>
      <c r="U70" s="4">
        <v>0</v>
      </c>
      <c r="V70" s="4">
        <v>0</v>
      </c>
      <c r="W70" s="4">
        <v>0</v>
      </c>
      <c r="X70" s="4">
        <v>0</v>
      </c>
      <c r="Y70" s="4">
        <v>1</v>
      </c>
      <c r="Z70" s="4">
        <v>40</v>
      </c>
      <c r="AA70" s="4">
        <v>20</v>
      </c>
      <c r="AB70" s="4">
        <v>0</v>
      </c>
      <c r="AC70" s="4">
        <v>1</v>
      </c>
      <c r="AD70" s="4" t="s">
        <v>110</v>
      </c>
      <c r="AE70" s="4">
        <v>1</v>
      </c>
      <c r="AF70" s="4" t="s">
        <v>32</v>
      </c>
      <c r="AG70" s="4">
        <v>1</v>
      </c>
      <c r="AH70" s="4">
        <v>0</v>
      </c>
      <c r="AI70" s="4">
        <v>0</v>
      </c>
      <c r="AJ70" s="4">
        <v>0</v>
      </c>
      <c r="AK70" s="4">
        <v>0</v>
      </c>
      <c r="AL70" s="4">
        <v>0</v>
      </c>
      <c r="AM70" s="4">
        <v>0</v>
      </c>
      <c r="AN70" s="4">
        <v>0</v>
      </c>
      <c r="AO70" s="4"/>
      <c r="AP70" s="4">
        <v>2</v>
      </c>
      <c r="AQ70" s="4">
        <v>1</v>
      </c>
      <c r="AR70" s="4" t="s">
        <v>100</v>
      </c>
      <c r="AS70" s="4">
        <v>0</v>
      </c>
      <c r="AT70" s="4">
        <v>1</v>
      </c>
      <c r="AU70" s="4">
        <v>0</v>
      </c>
      <c r="AV70" s="4">
        <v>0</v>
      </c>
      <c r="AW70" s="4" t="s">
        <v>266</v>
      </c>
      <c r="AX70" s="4">
        <v>1</v>
      </c>
      <c r="AY70" s="4">
        <v>1</v>
      </c>
      <c r="AZ70" s="4">
        <v>0</v>
      </c>
      <c r="BA70" s="4">
        <v>0</v>
      </c>
      <c r="BB70" s="4">
        <v>0</v>
      </c>
      <c r="BC70" s="4">
        <v>1</v>
      </c>
      <c r="BD70" s="4">
        <v>1</v>
      </c>
      <c r="BE70" s="4">
        <v>0</v>
      </c>
      <c r="BF70" s="4">
        <v>1</v>
      </c>
      <c r="BG70" s="4">
        <v>0</v>
      </c>
      <c r="BH70" s="4">
        <v>0</v>
      </c>
      <c r="BI70" t="s">
        <v>267</v>
      </c>
    </row>
    <row r="71" spans="1:61">
      <c r="A71" s="4" t="s">
        <v>268</v>
      </c>
      <c r="B71" s="4">
        <v>1</v>
      </c>
      <c r="C71" s="4"/>
      <c r="D71" s="4">
        <v>1</v>
      </c>
      <c r="E71" s="4" t="s">
        <v>69</v>
      </c>
      <c r="F71" s="4"/>
      <c r="G71" s="4" t="s">
        <v>255</v>
      </c>
      <c r="H71" s="4">
        <v>0</v>
      </c>
      <c r="I71" s="4">
        <v>0</v>
      </c>
      <c r="J71" s="4">
        <v>0</v>
      </c>
      <c r="K71" s="4">
        <v>0</v>
      </c>
      <c r="L71" s="4">
        <v>0</v>
      </c>
      <c r="M71" s="4">
        <v>1</v>
      </c>
      <c r="N71" s="4">
        <v>0</v>
      </c>
      <c r="O71" s="4">
        <v>0</v>
      </c>
      <c r="P71" s="4">
        <v>1</v>
      </c>
      <c r="Q71" s="4" t="s">
        <v>269</v>
      </c>
      <c r="R71" s="4" t="s">
        <v>82</v>
      </c>
      <c r="S71" s="4">
        <v>0</v>
      </c>
      <c r="T71" s="4">
        <v>0</v>
      </c>
      <c r="U71" s="4">
        <v>0</v>
      </c>
      <c r="V71" s="4">
        <v>1</v>
      </c>
      <c r="W71" s="4">
        <v>0</v>
      </c>
      <c r="X71" s="4">
        <v>0</v>
      </c>
      <c r="Y71" s="4">
        <v>0</v>
      </c>
      <c r="Z71" s="4">
        <v>60</v>
      </c>
      <c r="AA71" s="4">
        <v>85</v>
      </c>
      <c r="AB71" s="4">
        <v>3</v>
      </c>
      <c r="AC71" s="4">
        <v>2</v>
      </c>
      <c r="AD71" s="4" t="s">
        <v>64</v>
      </c>
      <c r="AE71" s="4">
        <v>1</v>
      </c>
      <c r="AF71" s="4" t="s">
        <v>34</v>
      </c>
      <c r="AG71" s="4">
        <v>0</v>
      </c>
      <c r="AH71" s="4">
        <v>0</v>
      </c>
      <c r="AI71" s="4">
        <v>1</v>
      </c>
      <c r="AJ71" s="4">
        <v>0</v>
      </c>
      <c r="AK71" s="4">
        <v>0</v>
      </c>
      <c r="AL71" s="4">
        <v>0</v>
      </c>
      <c r="AM71" s="4">
        <v>0</v>
      </c>
      <c r="AN71" s="4">
        <v>0</v>
      </c>
      <c r="AO71" s="4"/>
      <c r="AP71" s="4">
        <v>2</v>
      </c>
      <c r="AQ71" s="4">
        <v>1</v>
      </c>
      <c r="AR71" s="4" t="s">
        <v>100</v>
      </c>
      <c r="AS71" s="4">
        <v>0</v>
      </c>
      <c r="AT71" s="4">
        <v>1</v>
      </c>
      <c r="AU71" s="4">
        <v>0</v>
      </c>
      <c r="AV71" s="4">
        <v>0</v>
      </c>
      <c r="AW71" s="4" t="s">
        <v>112</v>
      </c>
      <c r="AX71" s="4">
        <v>1</v>
      </c>
      <c r="AY71" s="4">
        <v>1</v>
      </c>
      <c r="AZ71" s="4">
        <v>1</v>
      </c>
      <c r="BA71" s="4">
        <v>0</v>
      </c>
      <c r="BB71" s="4">
        <v>0</v>
      </c>
      <c r="BC71" s="4">
        <v>0</v>
      </c>
      <c r="BD71" s="4">
        <v>0</v>
      </c>
      <c r="BE71" s="4">
        <v>0</v>
      </c>
      <c r="BF71" s="4">
        <v>1</v>
      </c>
      <c r="BG71" s="4">
        <v>0</v>
      </c>
      <c r="BH71" s="4">
        <v>1</v>
      </c>
    </row>
    <row r="72" spans="1:61">
      <c r="A72" s="4" t="s">
        <v>268</v>
      </c>
      <c r="B72" s="4">
        <v>1</v>
      </c>
      <c r="C72" s="4"/>
      <c r="D72" s="4">
        <v>1</v>
      </c>
      <c r="E72" s="4" t="s">
        <v>69</v>
      </c>
      <c r="F72" s="4"/>
      <c r="G72" s="4" t="s">
        <v>189</v>
      </c>
      <c r="H72" s="4">
        <v>1</v>
      </c>
      <c r="I72" s="4">
        <v>1</v>
      </c>
      <c r="J72" s="4">
        <v>1</v>
      </c>
      <c r="K72" s="4">
        <v>0</v>
      </c>
      <c r="L72" s="4">
        <v>0</v>
      </c>
      <c r="M72" s="4">
        <v>0</v>
      </c>
      <c r="N72" s="4">
        <v>0</v>
      </c>
      <c r="O72" s="4">
        <v>0</v>
      </c>
      <c r="P72" s="4">
        <v>0</v>
      </c>
      <c r="Q72" s="4"/>
      <c r="R72" s="4" t="s">
        <v>63</v>
      </c>
      <c r="S72" s="4">
        <v>0</v>
      </c>
      <c r="T72" s="4">
        <v>1</v>
      </c>
      <c r="U72" s="4">
        <v>0</v>
      </c>
      <c r="V72" s="4">
        <v>0</v>
      </c>
      <c r="W72" s="4">
        <v>0</v>
      </c>
      <c r="X72" s="4">
        <v>0</v>
      </c>
      <c r="Y72" s="4">
        <v>0</v>
      </c>
      <c r="Z72" s="4">
        <v>50</v>
      </c>
      <c r="AA72" s="4">
        <v>45</v>
      </c>
      <c r="AB72" s="4">
        <v>0</v>
      </c>
      <c r="AC72" s="4">
        <v>0</v>
      </c>
      <c r="AD72" s="4" t="s">
        <v>110</v>
      </c>
      <c r="AE72" s="4">
        <v>1</v>
      </c>
      <c r="AF72" s="4" t="s">
        <v>33</v>
      </c>
      <c r="AG72" s="4">
        <v>0</v>
      </c>
      <c r="AH72" s="4">
        <v>1</v>
      </c>
      <c r="AI72" s="4">
        <v>0</v>
      </c>
      <c r="AJ72" s="4">
        <v>0</v>
      </c>
      <c r="AK72" s="4">
        <v>0</v>
      </c>
      <c r="AL72" s="4">
        <v>0</v>
      </c>
      <c r="AM72" s="4">
        <v>0</v>
      </c>
      <c r="AN72" s="4">
        <v>0</v>
      </c>
      <c r="AO72" s="4"/>
      <c r="AP72" s="4">
        <v>2</v>
      </c>
      <c r="AQ72" s="4">
        <v>1</v>
      </c>
      <c r="AR72" s="4" t="s">
        <v>84</v>
      </c>
      <c r="AS72" s="4">
        <v>1</v>
      </c>
      <c r="AT72" s="4">
        <v>1</v>
      </c>
      <c r="AU72" s="4">
        <v>0</v>
      </c>
      <c r="AV72" s="4">
        <v>0</v>
      </c>
      <c r="AW72" s="4" t="s">
        <v>270</v>
      </c>
      <c r="AX72" s="4">
        <v>1</v>
      </c>
      <c r="AY72" s="4">
        <v>0</v>
      </c>
      <c r="AZ72" s="4">
        <v>0</v>
      </c>
      <c r="BA72" s="4">
        <v>0</v>
      </c>
      <c r="BB72" s="4">
        <v>0</v>
      </c>
      <c r="BC72" s="4">
        <v>0</v>
      </c>
      <c r="BD72" s="4">
        <v>1</v>
      </c>
      <c r="BE72" s="4">
        <v>1</v>
      </c>
      <c r="BF72" s="4">
        <v>0</v>
      </c>
      <c r="BG72" s="4">
        <v>0</v>
      </c>
      <c r="BH72" s="4">
        <v>0</v>
      </c>
    </row>
    <row r="73" spans="1:61">
      <c r="A73" s="4" t="s">
        <v>268</v>
      </c>
      <c r="B73" s="4">
        <v>1</v>
      </c>
      <c r="C73" s="4"/>
      <c r="D73" s="4">
        <v>1</v>
      </c>
      <c r="E73" s="4" t="s">
        <v>61</v>
      </c>
      <c r="F73" s="4"/>
      <c r="G73" s="4" t="s">
        <v>121</v>
      </c>
      <c r="H73" s="4">
        <v>0</v>
      </c>
      <c r="I73" s="4">
        <v>0</v>
      </c>
      <c r="J73" s="4">
        <v>0</v>
      </c>
      <c r="K73" s="4">
        <v>0</v>
      </c>
      <c r="L73" s="4">
        <v>1</v>
      </c>
      <c r="M73" s="4">
        <v>1</v>
      </c>
      <c r="N73" s="4">
        <v>0</v>
      </c>
      <c r="O73" s="4">
        <v>1</v>
      </c>
      <c r="P73" s="4">
        <v>0</v>
      </c>
      <c r="Q73" s="4"/>
      <c r="R73" s="4" t="s">
        <v>63</v>
      </c>
      <c r="S73" s="4">
        <v>0</v>
      </c>
      <c r="T73" s="4">
        <v>1</v>
      </c>
      <c r="U73" s="4">
        <v>0</v>
      </c>
      <c r="V73" s="4">
        <v>0</v>
      </c>
      <c r="W73" s="4">
        <v>0</v>
      </c>
      <c r="X73" s="4">
        <v>0</v>
      </c>
      <c r="Y73" s="4">
        <v>0</v>
      </c>
      <c r="Z73" s="4">
        <v>80</v>
      </c>
      <c r="AA73" s="4">
        <v>80</v>
      </c>
      <c r="AB73" s="4">
        <v>2</v>
      </c>
      <c r="AC73" s="4">
        <v>2</v>
      </c>
      <c r="AD73" s="4" t="s">
        <v>64</v>
      </c>
      <c r="AE73" s="4">
        <v>1</v>
      </c>
      <c r="AF73" s="4" t="s">
        <v>35</v>
      </c>
      <c r="AG73" s="4">
        <v>0</v>
      </c>
      <c r="AH73" s="4">
        <v>0</v>
      </c>
      <c r="AI73" s="4">
        <v>0</v>
      </c>
      <c r="AJ73" s="4">
        <v>1</v>
      </c>
      <c r="AK73" s="4">
        <v>0</v>
      </c>
      <c r="AL73" s="4">
        <v>0</v>
      </c>
      <c r="AM73" s="4">
        <v>0</v>
      </c>
      <c r="AN73" s="4">
        <v>0</v>
      </c>
      <c r="AO73" s="4"/>
      <c r="AP73" s="4">
        <v>3</v>
      </c>
      <c r="AQ73" s="4">
        <v>1</v>
      </c>
      <c r="AR73" s="4" t="s">
        <v>100</v>
      </c>
      <c r="AS73" s="4">
        <v>0</v>
      </c>
      <c r="AT73" s="4">
        <v>1</v>
      </c>
      <c r="AU73" s="4">
        <v>0</v>
      </c>
      <c r="AV73" s="4">
        <v>0</v>
      </c>
      <c r="AW73" s="4" t="s">
        <v>271</v>
      </c>
      <c r="AX73" s="4">
        <v>1</v>
      </c>
      <c r="AY73" s="4">
        <v>1</v>
      </c>
      <c r="AZ73" s="4">
        <v>1</v>
      </c>
      <c r="BA73" s="4">
        <v>1</v>
      </c>
      <c r="BB73" s="4">
        <v>1</v>
      </c>
      <c r="BC73" s="4">
        <v>0</v>
      </c>
      <c r="BD73" s="4">
        <v>0</v>
      </c>
      <c r="BE73" s="4">
        <v>0</v>
      </c>
      <c r="BF73" s="4">
        <v>0</v>
      </c>
      <c r="BG73" s="4">
        <v>0</v>
      </c>
      <c r="BH73" s="4">
        <v>0</v>
      </c>
    </row>
    <row r="74" spans="1:61">
      <c r="A74" s="4" t="s">
        <v>272</v>
      </c>
      <c r="B74" s="4">
        <v>1</v>
      </c>
      <c r="C74" s="4"/>
      <c r="D74" s="4">
        <v>1</v>
      </c>
      <c r="E74" s="4" t="s">
        <v>69</v>
      </c>
      <c r="F74" s="4"/>
      <c r="G74" s="4" t="s">
        <v>273</v>
      </c>
      <c r="H74" s="4">
        <v>0</v>
      </c>
      <c r="I74" s="4">
        <v>0</v>
      </c>
      <c r="J74" s="4">
        <v>1</v>
      </c>
      <c r="K74" s="4">
        <v>0</v>
      </c>
      <c r="L74" s="4">
        <v>1</v>
      </c>
      <c r="M74" s="4">
        <v>1</v>
      </c>
      <c r="N74" s="4">
        <v>0</v>
      </c>
      <c r="O74" s="4">
        <v>0</v>
      </c>
      <c r="P74" s="4">
        <v>0</v>
      </c>
      <c r="Q74" s="4"/>
      <c r="R74" s="4" t="s">
        <v>175</v>
      </c>
      <c r="S74" s="4">
        <v>1</v>
      </c>
      <c r="T74" s="4">
        <v>0</v>
      </c>
      <c r="U74" s="4">
        <v>0</v>
      </c>
      <c r="V74" s="4">
        <v>0</v>
      </c>
      <c r="W74" s="4">
        <v>0</v>
      </c>
      <c r="X74" s="4">
        <v>0</v>
      </c>
      <c r="Y74" s="4">
        <v>0</v>
      </c>
      <c r="Z74" s="4">
        <v>80</v>
      </c>
      <c r="AA74" s="4">
        <v>80</v>
      </c>
      <c r="AB74" s="4">
        <v>2</v>
      </c>
      <c r="AC74" s="4">
        <v>2</v>
      </c>
      <c r="AD74" s="4" t="s">
        <v>64</v>
      </c>
      <c r="AE74" s="4">
        <v>1</v>
      </c>
      <c r="AF74" s="4" t="s">
        <v>257</v>
      </c>
      <c r="AG74" s="4">
        <v>0</v>
      </c>
      <c r="AH74" s="4">
        <v>0</v>
      </c>
      <c r="AI74" s="4">
        <v>0</v>
      </c>
      <c r="AJ74" s="4">
        <v>1</v>
      </c>
      <c r="AK74" s="4">
        <v>1</v>
      </c>
      <c r="AL74" s="4">
        <v>0</v>
      </c>
      <c r="AM74" s="4">
        <v>0</v>
      </c>
      <c r="AN74" s="4">
        <v>0</v>
      </c>
      <c r="AO74" s="4"/>
      <c r="AP74" s="4">
        <v>4</v>
      </c>
      <c r="AQ74" s="4">
        <v>1</v>
      </c>
      <c r="AR74" s="4" t="s">
        <v>84</v>
      </c>
      <c r="AS74" s="4">
        <v>1</v>
      </c>
      <c r="AT74" s="4">
        <v>1</v>
      </c>
      <c r="AU74" s="4">
        <v>0</v>
      </c>
      <c r="AV74" s="4">
        <v>0</v>
      </c>
      <c r="AW74" s="4" t="s">
        <v>274</v>
      </c>
      <c r="AX74" s="4">
        <v>0</v>
      </c>
      <c r="AY74" s="4">
        <v>0</v>
      </c>
      <c r="AZ74" s="4">
        <v>1</v>
      </c>
      <c r="BA74" s="4">
        <v>1</v>
      </c>
      <c r="BB74" s="4">
        <v>0</v>
      </c>
      <c r="BC74" s="4">
        <v>1</v>
      </c>
      <c r="BD74" s="4">
        <v>0</v>
      </c>
      <c r="BE74" s="4">
        <v>0</v>
      </c>
      <c r="BF74" s="4">
        <v>1</v>
      </c>
      <c r="BG74" s="4">
        <v>0</v>
      </c>
      <c r="BH74" s="4">
        <v>1</v>
      </c>
    </row>
    <row r="75" spans="1:61">
      <c r="A75" s="4" t="s">
        <v>275</v>
      </c>
      <c r="B75" s="4">
        <v>1</v>
      </c>
      <c r="C75" s="4"/>
      <c r="D75" s="4">
        <v>1</v>
      </c>
      <c r="E75" s="4" t="s">
        <v>69</v>
      </c>
      <c r="F75" s="4"/>
      <c r="G75" s="4" t="s">
        <v>240</v>
      </c>
      <c r="H75" s="4">
        <v>0</v>
      </c>
      <c r="I75" s="4">
        <v>1</v>
      </c>
      <c r="J75" s="4">
        <v>1</v>
      </c>
      <c r="K75" s="4">
        <v>0</v>
      </c>
      <c r="L75" s="4">
        <v>1</v>
      </c>
      <c r="M75" s="4">
        <v>1</v>
      </c>
      <c r="N75" s="4">
        <v>1</v>
      </c>
      <c r="O75" s="4">
        <v>1</v>
      </c>
      <c r="P75" s="4">
        <v>0</v>
      </c>
      <c r="Q75" s="4"/>
      <c r="R75" s="4" t="s">
        <v>82</v>
      </c>
      <c r="S75" s="4">
        <v>0</v>
      </c>
      <c r="T75" s="4">
        <v>0</v>
      </c>
      <c r="U75" s="4">
        <v>0</v>
      </c>
      <c r="V75" s="4">
        <v>1</v>
      </c>
      <c r="W75" s="4">
        <v>0</v>
      </c>
      <c r="X75" s="4">
        <v>0</v>
      </c>
      <c r="Y75" s="4">
        <v>0</v>
      </c>
      <c r="Z75" s="4">
        <v>40</v>
      </c>
      <c r="AA75" s="4">
        <v>75</v>
      </c>
      <c r="AB75" s="4">
        <v>5</v>
      </c>
      <c r="AC75" s="4">
        <v>2</v>
      </c>
      <c r="AD75" s="4" t="s">
        <v>64</v>
      </c>
      <c r="AE75" s="4">
        <v>1</v>
      </c>
      <c r="AF75" s="4" t="s">
        <v>141</v>
      </c>
      <c r="AG75" s="4">
        <v>0</v>
      </c>
      <c r="AH75" s="4">
        <v>1</v>
      </c>
      <c r="AI75" s="4">
        <v>1</v>
      </c>
      <c r="AJ75" s="4">
        <v>1</v>
      </c>
      <c r="AK75" s="4">
        <v>0</v>
      </c>
      <c r="AL75" s="4">
        <v>0</v>
      </c>
      <c r="AM75" s="4">
        <v>0</v>
      </c>
      <c r="AN75" s="4">
        <v>0</v>
      </c>
      <c r="AO75" s="4"/>
      <c r="AP75" s="4">
        <v>2</v>
      </c>
      <c r="AQ75" s="4">
        <v>1</v>
      </c>
      <c r="AR75" s="4" t="s">
        <v>100</v>
      </c>
      <c r="AS75" s="4">
        <v>0</v>
      </c>
      <c r="AT75" s="4">
        <v>1</v>
      </c>
      <c r="AU75" s="4">
        <v>0</v>
      </c>
      <c r="AV75" s="4">
        <v>0</v>
      </c>
      <c r="AW75" s="4" t="s">
        <v>276</v>
      </c>
      <c r="AX75" s="4">
        <v>1</v>
      </c>
      <c r="AY75" s="4">
        <v>1</v>
      </c>
      <c r="AZ75" s="4">
        <v>0</v>
      </c>
      <c r="BA75" s="4">
        <v>1</v>
      </c>
      <c r="BB75" s="4">
        <v>1</v>
      </c>
      <c r="BC75" s="4">
        <v>0</v>
      </c>
      <c r="BD75" s="4">
        <v>0</v>
      </c>
      <c r="BE75" s="4">
        <v>0</v>
      </c>
      <c r="BF75" s="4">
        <v>1</v>
      </c>
      <c r="BG75" s="4">
        <v>0</v>
      </c>
      <c r="BH75" s="4">
        <v>0</v>
      </c>
    </row>
    <row r="76" spans="1:61">
      <c r="A76" s="4" t="s">
        <v>275</v>
      </c>
      <c r="B76" s="4">
        <v>1</v>
      </c>
      <c r="C76" s="4"/>
      <c r="D76" s="4">
        <v>1</v>
      </c>
      <c r="E76" s="4" t="s">
        <v>118</v>
      </c>
      <c r="F76" s="4"/>
      <c r="G76" s="4" t="s">
        <v>165</v>
      </c>
      <c r="H76" s="4">
        <v>1</v>
      </c>
      <c r="I76" s="4">
        <v>1</v>
      </c>
      <c r="J76" s="4">
        <v>1</v>
      </c>
      <c r="K76" s="4">
        <v>0</v>
      </c>
      <c r="L76" s="4">
        <v>1</v>
      </c>
      <c r="M76" s="4">
        <v>0</v>
      </c>
      <c r="N76" s="4">
        <v>0</v>
      </c>
      <c r="O76" s="4">
        <v>1</v>
      </c>
      <c r="P76" s="4">
        <v>0</v>
      </c>
      <c r="Q76" s="4"/>
      <c r="R76" s="4" t="s">
        <v>82</v>
      </c>
      <c r="S76" s="4">
        <v>0</v>
      </c>
      <c r="T76" s="4">
        <v>0</v>
      </c>
      <c r="U76" s="4">
        <v>0</v>
      </c>
      <c r="V76" s="4">
        <v>1</v>
      </c>
      <c r="W76" s="4">
        <v>0</v>
      </c>
      <c r="X76" s="4">
        <v>0</v>
      </c>
      <c r="Y76" s="4">
        <v>0</v>
      </c>
      <c r="Z76" s="4">
        <v>35</v>
      </c>
      <c r="AA76" s="4">
        <v>65</v>
      </c>
      <c r="AB76" s="4">
        <v>25</v>
      </c>
      <c r="AC76" s="4">
        <v>2</v>
      </c>
      <c r="AD76" s="4" t="s">
        <v>64</v>
      </c>
      <c r="AE76" s="4">
        <v>1</v>
      </c>
      <c r="AF76" s="4" t="s">
        <v>230</v>
      </c>
      <c r="AG76" s="4">
        <v>1</v>
      </c>
      <c r="AH76" s="4">
        <v>1</v>
      </c>
      <c r="AI76" s="4">
        <v>0</v>
      </c>
      <c r="AJ76" s="4">
        <v>0</v>
      </c>
      <c r="AK76" s="4">
        <v>0</v>
      </c>
      <c r="AL76" s="4">
        <v>0</v>
      </c>
      <c r="AM76" s="4">
        <v>0</v>
      </c>
      <c r="AN76" s="4">
        <v>0</v>
      </c>
      <c r="AO76" s="4"/>
      <c r="AP76" s="4">
        <v>3</v>
      </c>
      <c r="AQ76" s="4">
        <v>1</v>
      </c>
      <c r="AR76" s="4" t="s">
        <v>100</v>
      </c>
      <c r="AS76" s="4">
        <v>0</v>
      </c>
      <c r="AT76" s="4">
        <v>1</v>
      </c>
      <c r="AU76" s="4">
        <v>0</v>
      </c>
      <c r="AV76" s="4">
        <v>0</v>
      </c>
      <c r="AW76" s="4" t="s">
        <v>277</v>
      </c>
      <c r="AX76" s="4">
        <v>0</v>
      </c>
      <c r="AY76" s="4">
        <v>1</v>
      </c>
      <c r="AZ76" s="4">
        <v>0</v>
      </c>
      <c r="BA76" s="4">
        <v>0</v>
      </c>
      <c r="BB76" s="4">
        <v>0</v>
      </c>
      <c r="BC76" s="4">
        <v>0</v>
      </c>
      <c r="BD76" s="4">
        <v>1</v>
      </c>
      <c r="BE76" s="4">
        <v>1</v>
      </c>
      <c r="BF76" s="4">
        <v>1</v>
      </c>
      <c r="BG76" s="4">
        <v>0</v>
      </c>
      <c r="BH76" s="4">
        <v>0</v>
      </c>
    </row>
    <row r="77" spans="1:61">
      <c r="A77" s="4" t="s">
        <v>275</v>
      </c>
      <c r="B77" s="4">
        <v>1</v>
      </c>
      <c r="C77" s="4"/>
      <c r="D77" s="4">
        <v>1</v>
      </c>
      <c r="E77" s="4" t="s">
        <v>61</v>
      </c>
      <c r="F77" s="4"/>
      <c r="G77" s="4" t="s">
        <v>121</v>
      </c>
      <c r="H77" s="4">
        <v>0</v>
      </c>
      <c r="I77" s="4">
        <v>0</v>
      </c>
      <c r="J77" s="4">
        <v>0</v>
      </c>
      <c r="K77" s="4">
        <v>0</v>
      </c>
      <c r="L77" s="4">
        <v>1</v>
      </c>
      <c r="M77" s="4">
        <v>1</v>
      </c>
      <c r="N77" s="4">
        <v>0</v>
      </c>
      <c r="O77" s="4">
        <v>1</v>
      </c>
      <c r="P77" s="4">
        <v>0</v>
      </c>
      <c r="Q77" s="4"/>
      <c r="R77" s="4" t="s">
        <v>63</v>
      </c>
      <c r="S77" s="4">
        <v>0</v>
      </c>
      <c r="T77" s="4">
        <v>1</v>
      </c>
      <c r="U77" s="4">
        <v>0</v>
      </c>
      <c r="V77" s="4">
        <v>0</v>
      </c>
      <c r="W77" s="4">
        <v>0</v>
      </c>
      <c r="X77" s="4">
        <v>0</v>
      </c>
      <c r="Y77" s="4">
        <v>0</v>
      </c>
      <c r="Z77" s="4">
        <v>50</v>
      </c>
      <c r="AA77" s="4">
        <v>100</v>
      </c>
      <c r="AB77" s="4">
        <v>2</v>
      </c>
      <c r="AC77" s="4">
        <v>2</v>
      </c>
      <c r="AD77" s="4" t="s">
        <v>64</v>
      </c>
      <c r="AE77" s="4">
        <v>1</v>
      </c>
      <c r="AF77" s="4" t="s">
        <v>33</v>
      </c>
      <c r="AG77" s="4">
        <v>0</v>
      </c>
      <c r="AH77" s="4">
        <v>1</v>
      </c>
      <c r="AI77" s="4">
        <v>0</v>
      </c>
      <c r="AJ77" s="4">
        <v>0</v>
      </c>
      <c r="AK77" s="4">
        <v>0</v>
      </c>
      <c r="AL77" s="4">
        <v>0</v>
      </c>
      <c r="AM77" s="4">
        <v>0</v>
      </c>
      <c r="AN77" s="4">
        <v>0</v>
      </c>
      <c r="AO77" s="4"/>
      <c r="AP77" s="4">
        <v>2</v>
      </c>
      <c r="AQ77" s="4">
        <v>1</v>
      </c>
      <c r="AR77" s="4" t="s">
        <v>194</v>
      </c>
      <c r="AS77" s="4">
        <v>0</v>
      </c>
      <c r="AT77" s="4">
        <v>1</v>
      </c>
      <c r="AU77" s="4">
        <v>1</v>
      </c>
      <c r="AV77" s="4">
        <v>0</v>
      </c>
      <c r="AW77" s="4" t="s">
        <v>278</v>
      </c>
      <c r="AX77" s="4">
        <v>1</v>
      </c>
      <c r="AY77" s="4">
        <v>1</v>
      </c>
      <c r="AZ77" s="4">
        <v>1</v>
      </c>
      <c r="BA77" s="4">
        <v>0</v>
      </c>
      <c r="BB77" s="4">
        <v>1</v>
      </c>
      <c r="BC77" s="4">
        <v>0</v>
      </c>
      <c r="BD77" s="4">
        <v>0</v>
      </c>
      <c r="BE77" s="4">
        <v>0</v>
      </c>
      <c r="BF77" s="4">
        <v>1</v>
      </c>
      <c r="BG77" s="4">
        <v>0</v>
      </c>
      <c r="BH77" s="4">
        <v>0</v>
      </c>
    </row>
    <row r="78" spans="1:61">
      <c r="A78" s="4" t="s">
        <v>275</v>
      </c>
      <c r="B78" s="4">
        <v>1</v>
      </c>
      <c r="C78" s="4"/>
      <c r="D78" s="4">
        <v>1</v>
      </c>
      <c r="E78" s="4" t="s">
        <v>61</v>
      </c>
      <c r="F78" s="4"/>
      <c r="G78" s="4" t="s">
        <v>223</v>
      </c>
      <c r="H78" s="4">
        <v>0</v>
      </c>
      <c r="I78" s="4">
        <v>1</v>
      </c>
      <c r="J78" s="4">
        <v>0</v>
      </c>
      <c r="K78" s="4">
        <v>0</v>
      </c>
      <c r="L78" s="4">
        <v>0</v>
      </c>
      <c r="M78" s="4">
        <v>0</v>
      </c>
      <c r="N78" s="4">
        <v>0</v>
      </c>
      <c r="O78" s="4">
        <v>0</v>
      </c>
      <c r="P78" s="4">
        <v>0</v>
      </c>
      <c r="Q78" s="4"/>
      <c r="R78" s="4" t="s">
        <v>88</v>
      </c>
      <c r="S78" s="4">
        <v>0</v>
      </c>
      <c r="T78" s="4">
        <v>0</v>
      </c>
      <c r="U78" s="4">
        <v>1</v>
      </c>
      <c r="V78" s="4">
        <v>0</v>
      </c>
      <c r="W78" s="4">
        <v>0</v>
      </c>
      <c r="X78" s="4">
        <v>0</v>
      </c>
      <c r="Y78" s="4">
        <v>0</v>
      </c>
      <c r="Z78" s="4">
        <v>90</v>
      </c>
      <c r="AA78" s="4">
        <v>95</v>
      </c>
      <c r="AB78" s="4">
        <v>0.75</v>
      </c>
      <c r="AC78" s="4">
        <v>3</v>
      </c>
      <c r="AD78" s="4" t="s">
        <v>64</v>
      </c>
      <c r="AE78" s="4">
        <v>1</v>
      </c>
      <c r="AF78" s="4" t="s">
        <v>279</v>
      </c>
      <c r="AG78" s="4">
        <v>1</v>
      </c>
      <c r="AH78" s="4">
        <v>1</v>
      </c>
      <c r="AI78" s="4">
        <v>0</v>
      </c>
      <c r="AJ78" s="4">
        <v>1</v>
      </c>
      <c r="AK78" s="4">
        <v>0</v>
      </c>
      <c r="AL78" s="4">
        <v>0</v>
      </c>
      <c r="AM78" s="4">
        <v>0</v>
      </c>
      <c r="AN78" s="4">
        <v>0</v>
      </c>
      <c r="AO78" s="4"/>
      <c r="AP78" s="4">
        <v>4</v>
      </c>
      <c r="AQ78" s="4">
        <v>1</v>
      </c>
      <c r="AR78" s="4" t="s">
        <v>66</v>
      </c>
      <c r="AS78" s="4">
        <v>1</v>
      </c>
      <c r="AT78" s="4">
        <v>1</v>
      </c>
      <c r="AU78" s="4">
        <v>1</v>
      </c>
      <c r="AV78" s="4">
        <v>0</v>
      </c>
      <c r="AW78" s="4" t="s">
        <v>280</v>
      </c>
      <c r="AX78" s="4">
        <v>0</v>
      </c>
      <c r="AY78" s="4">
        <v>1</v>
      </c>
      <c r="AZ78" s="4">
        <v>0</v>
      </c>
      <c r="BA78" s="4">
        <v>0</v>
      </c>
      <c r="BB78" s="4">
        <v>1</v>
      </c>
      <c r="BC78" s="4">
        <v>1</v>
      </c>
      <c r="BD78" s="4">
        <v>1</v>
      </c>
      <c r="BE78" s="4">
        <v>1</v>
      </c>
      <c r="BF78" s="4">
        <v>1</v>
      </c>
      <c r="BG78" s="4">
        <v>0</v>
      </c>
      <c r="BH78" s="4">
        <v>0</v>
      </c>
    </row>
    <row r="79" spans="1:61">
      <c r="A79" s="4" t="s">
        <v>281</v>
      </c>
      <c r="B79" s="4">
        <v>1</v>
      </c>
      <c r="C79" s="4">
        <v>1</v>
      </c>
      <c r="D79" s="4"/>
      <c r="E79" s="4" t="s">
        <v>118</v>
      </c>
      <c r="F79" s="4"/>
      <c r="G79" s="4" t="s">
        <v>282</v>
      </c>
      <c r="H79" s="4">
        <v>0</v>
      </c>
      <c r="I79" s="4">
        <v>1</v>
      </c>
      <c r="J79" s="4">
        <v>0</v>
      </c>
      <c r="K79" s="4">
        <v>0</v>
      </c>
      <c r="L79" s="4">
        <v>0</v>
      </c>
      <c r="M79" s="4">
        <v>1</v>
      </c>
      <c r="N79" s="4">
        <v>0</v>
      </c>
      <c r="O79" s="4">
        <v>1</v>
      </c>
      <c r="P79" s="4">
        <v>0</v>
      </c>
      <c r="Q79" s="4"/>
      <c r="R79" s="4" t="s">
        <v>82</v>
      </c>
      <c r="S79" s="4">
        <v>0</v>
      </c>
      <c r="T79" s="4">
        <v>0</v>
      </c>
      <c r="U79" s="4">
        <v>0</v>
      </c>
      <c r="V79" s="4">
        <v>1</v>
      </c>
      <c r="W79" s="4">
        <v>0</v>
      </c>
      <c r="X79" s="4">
        <v>0</v>
      </c>
      <c r="Y79" s="4">
        <v>0</v>
      </c>
      <c r="Z79" s="4">
        <v>0</v>
      </c>
      <c r="AA79" s="4">
        <v>0</v>
      </c>
      <c r="AB79" s="4">
        <v>0</v>
      </c>
      <c r="AC79" s="4">
        <v>0</v>
      </c>
      <c r="AD79" s="4" t="s">
        <v>110</v>
      </c>
      <c r="AE79" s="4">
        <v>1</v>
      </c>
      <c r="AF79" s="4" t="s">
        <v>15</v>
      </c>
      <c r="AG79" s="4">
        <v>0</v>
      </c>
      <c r="AH79" s="4">
        <v>0</v>
      </c>
      <c r="AI79" s="4">
        <v>0</v>
      </c>
      <c r="AJ79" s="4">
        <v>0</v>
      </c>
      <c r="AK79" s="4">
        <v>0</v>
      </c>
      <c r="AL79" s="4">
        <v>0</v>
      </c>
      <c r="AM79" s="4">
        <v>0</v>
      </c>
      <c r="AN79" s="4">
        <v>1</v>
      </c>
      <c r="AO79" s="4"/>
      <c r="AP79" s="4">
        <v>1</v>
      </c>
      <c r="AQ79" s="4">
        <v>1</v>
      </c>
      <c r="AR79" s="4" t="s">
        <v>84</v>
      </c>
      <c r="AS79" s="4">
        <v>1</v>
      </c>
      <c r="AT79" s="4">
        <v>1</v>
      </c>
      <c r="AU79" s="4">
        <v>0</v>
      </c>
      <c r="AV79" s="4">
        <v>0</v>
      </c>
      <c r="AW79" s="4" t="s">
        <v>15</v>
      </c>
      <c r="AX79" s="4">
        <v>0</v>
      </c>
      <c r="AY79" s="4">
        <v>0</v>
      </c>
      <c r="AZ79" s="4">
        <v>0</v>
      </c>
      <c r="BA79" s="4">
        <v>0</v>
      </c>
      <c r="BB79" s="4">
        <v>0</v>
      </c>
      <c r="BC79" s="4">
        <v>0</v>
      </c>
      <c r="BD79" s="4">
        <v>0</v>
      </c>
      <c r="BE79" s="4">
        <v>0</v>
      </c>
      <c r="BF79" s="4">
        <v>0</v>
      </c>
      <c r="BG79" s="4">
        <v>1</v>
      </c>
      <c r="BH79" s="4">
        <v>1</v>
      </c>
    </row>
    <row r="80" spans="1:61">
      <c r="A80" s="4" t="s">
        <v>281</v>
      </c>
      <c r="B80" s="4">
        <v>1</v>
      </c>
      <c r="C80" s="4">
        <v>1</v>
      </c>
      <c r="D80" s="4"/>
      <c r="E80" s="4" t="s">
        <v>118</v>
      </c>
      <c r="F80" s="4"/>
      <c r="G80" s="4" t="s">
        <v>121</v>
      </c>
      <c r="H80" s="4">
        <v>0</v>
      </c>
      <c r="I80" s="4">
        <v>0</v>
      </c>
      <c r="J80" s="4">
        <v>0</v>
      </c>
      <c r="K80" s="4">
        <v>0</v>
      </c>
      <c r="L80" s="4">
        <v>1</v>
      </c>
      <c r="M80" s="4">
        <v>1</v>
      </c>
      <c r="N80" s="4">
        <v>0</v>
      </c>
      <c r="O80" s="4">
        <v>1</v>
      </c>
      <c r="P80" s="4">
        <v>0</v>
      </c>
      <c r="Q80" s="4"/>
      <c r="R80" s="4" t="s">
        <v>71</v>
      </c>
      <c r="S80" s="4">
        <v>0</v>
      </c>
      <c r="T80" s="4">
        <v>0</v>
      </c>
      <c r="U80" s="4">
        <v>0</v>
      </c>
      <c r="V80" s="4">
        <v>0</v>
      </c>
      <c r="W80" s="4">
        <v>0</v>
      </c>
      <c r="X80" s="4">
        <v>1</v>
      </c>
      <c r="Y80" s="4">
        <v>0</v>
      </c>
      <c r="Z80" s="4">
        <v>50</v>
      </c>
      <c r="AA80" s="4">
        <v>75</v>
      </c>
      <c r="AB80" s="4">
        <v>0</v>
      </c>
      <c r="AC80" s="4">
        <v>2</v>
      </c>
      <c r="AD80" s="4" t="s">
        <v>64</v>
      </c>
      <c r="AE80" s="4">
        <v>1</v>
      </c>
      <c r="AF80" s="4" t="s">
        <v>230</v>
      </c>
      <c r="AG80" s="4">
        <v>1</v>
      </c>
      <c r="AH80" s="4">
        <v>1</v>
      </c>
      <c r="AI80" s="4">
        <v>0</v>
      </c>
      <c r="AJ80" s="4">
        <v>0</v>
      </c>
      <c r="AK80" s="4">
        <v>0</v>
      </c>
      <c r="AL80" s="4">
        <v>0</v>
      </c>
      <c r="AM80" s="4">
        <v>0</v>
      </c>
      <c r="AN80" s="4">
        <v>0</v>
      </c>
      <c r="AO80" s="4"/>
      <c r="AP80" s="4">
        <v>2</v>
      </c>
      <c r="AQ80" s="4">
        <v>1</v>
      </c>
      <c r="AR80" s="4" t="s">
        <v>194</v>
      </c>
      <c r="AS80" s="4">
        <v>0</v>
      </c>
      <c r="AT80" s="4">
        <v>1</v>
      </c>
      <c r="AU80" s="4">
        <v>1</v>
      </c>
      <c r="AV80" s="4">
        <v>0</v>
      </c>
      <c r="AW80" s="4" t="s">
        <v>283</v>
      </c>
      <c r="AX80" s="4">
        <v>1</v>
      </c>
      <c r="AY80" s="4">
        <v>0</v>
      </c>
      <c r="AZ80" s="4">
        <v>0</v>
      </c>
      <c r="BA80" s="4">
        <v>0</v>
      </c>
      <c r="BB80" s="4">
        <v>0</v>
      </c>
      <c r="BC80" s="4">
        <v>0</v>
      </c>
      <c r="BD80" s="4">
        <v>1</v>
      </c>
      <c r="BE80" s="4">
        <v>0</v>
      </c>
      <c r="BF80" s="4">
        <v>0</v>
      </c>
      <c r="BG80" s="4">
        <v>0</v>
      </c>
      <c r="BH80" s="4">
        <v>1</v>
      </c>
    </row>
    <row r="81" spans="1:64">
      <c r="A81" s="4" t="s">
        <v>281</v>
      </c>
      <c r="B81" s="4">
        <v>1</v>
      </c>
      <c r="C81" s="4">
        <v>1</v>
      </c>
      <c r="D81" s="4"/>
      <c r="E81" s="4" t="s">
        <v>134</v>
      </c>
      <c r="F81" s="4" t="s">
        <v>284</v>
      </c>
      <c r="G81" s="4" t="s">
        <v>285</v>
      </c>
      <c r="H81" s="4">
        <v>1</v>
      </c>
      <c r="I81" s="4">
        <v>1</v>
      </c>
      <c r="J81" s="4">
        <v>1</v>
      </c>
      <c r="K81" s="4">
        <v>0</v>
      </c>
      <c r="L81" s="4">
        <v>0</v>
      </c>
      <c r="M81" s="4">
        <v>1</v>
      </c>
      <c r="N81" s="4">
        <v>0</v>
      </c>
      <c r="O81" s="4">
        <v>1</v>
      </c>
      <c r="P81" s="4">
        <v>0</v>
      </c>
      <c r="Q81" s="4"/>
      <c r="R81" s="4" t="s">
        <v>76</v>
      </c>
      <c r="S81" s="4">
        <v>0</v>
      </c>
      <c r="T81" s="4">
        <v>0</v>
      </c>
      <c r="U81" s="4">
        <v>0</v>
      </c>
      <c r="V81" s="4">
        <v>0</v>
      </c>
      <c r="W81" s="4">
        <v>0</v>
      </c>
      <c r="X81" s="4">
        <v>0</v>
      </c>
      <c r="Y81" s="4">
        <v>1</v>
      </c>
      <c r="Z81" s="4">
        <v>15</v>
      </c>
      <c r="AA81" s="4">
        <v>15</v>
      </c>
      <c r="AB81" s="4">
        <v>7</v>
      </c>
      <c r="AC81" s="4">
        <v>2</v>
      </c>
      <c r="AD81" s="4" t="s">
        <v>110</v>
      </c>
      <c r="AE81" s="4">
        <v>1</v>
      </c>
      <c r="AF81" s="4" t="s">
        <v>32</v>
      </c>
      <c r="AG81" s="4">
        <v>1</v>
      </c>
      <c r="AH81" s="4">
        <v>0</v>
      </c>
      <c r="AI81" s="4">
        <v>0</v>
      </c>
      <c r="AJ81" s="4">
        <v>0</v>
      </c>
      <c r="AK81" s="4">
        <v>0</v>
      </c>
      <c r="AL81" s="4">
        <v>0</v>
      </c>
      <c r="AM81" s="4">
        <v>0</v>
      </c>
      <c r="AN81" s="4">
        <v>0</v>
      </c>
      <c r="AO81" s="4"/>
      <c r="AP81" s="4">
        <v>2</v>
      </c>
      <c r="AQ81" s="4">
        <v>1</v>
      </c>
      <c r="AR81" s="4" t="s">
        <v>100</v>
      </c>
      <c r="AS81" s="4">
        <v>0</v>
      </c>
      <c r="AT81" s="4">
        <v>1</v>
      </c>
      <c r="AU81" s="4">
        <v>0</v>
      </c>
      <c r="AV81" s="4">
        <v>0</v>
      </c>
      <c r="AW81" s="4" t="s">
        <v>286</v>
      </c>
      <c r="AX81" s="4">
        <v>0</v>
      </c>
      <c r="AY81" s="4">
        <v>0</v>
      </c>
      <c r="AZ81" s="4">
        <v>0</v>
      </c>
      <c r="BA81" s="4">
        <v>0</v>
      </c>
      <c r="BB81" s="4">
        <v>0</v>
      </c>
      <c r="BC81" s="4">
        <v>0</v>
      </c>
      <c r="BD81" s="4">
        <v>1</v>
      </c>
      <c r="BE81" s="4">
        <v>0</v>
      </c>
      <c r="BF81" s="4">
        <v>1</v>
      </c>
      <c r="BG81" s="4">
        <v>1</v>
      </c>
      <c r="BH81" s="4">
        <v>0</v>
      </c>
    </row>
    <row r="82" spans="1:64">
      <c r="A82" s="4" t="s">
        <v>281</v>
      </c>
      <c r="B82" s="4">
        <v>1</v>
      </c>
      <c r="C82" s="4">
        <v>1</v>
      </c>
      <c r="D82" s="4"/>
      <c r="E82" s="4" t="s">
        <v>118</v>
      </c>
      <c r="F82" s="4"/>
      <c r="G82" s="4" t="s">
        <v>107</v>
      </c>
      <c r="H82" s="4">
        <v>0</v>
      </c>
      <c r="I82" s="4">
        <v>0</v>
      </c>
      <c r="J82" s="4">
        <v>0</v>
      </c>
      <c r="K82" s="4">
        <v>0</v>
      </c>
      <c r="L82" s="4">
        <v>1</v>
      </c>
      <c r="M82" s="4">
        <v>0</v>
      </c>
      <c r="N82" s="4">
        <v>0</v>
      </c>
      <c r="O82" s="4">
        <v>0</v>
      </c>
      <c r="P82" s="4">
        <v>0</v>
      </c>
      <c r="Q82" s="4"/>
      <c r="R82" s="4" t="s">
        <v>71</v>
      </c>
      <c r="S82" s="4">
        <v>0</v>
      </c>
      <c r="T82" s="4">
        <v>0</v>
      </c>
      <c r="U82" s="4">
        <v>0</v>
      </c>
      <c r="V82" s="4">
        <v>0</v>
      </c>
      <c r="W82" s="4">
        <v>0</v>
      </c>
      <c r="X82" s="4">
        <v>1</v>
      </c>
      <c r="Y82" s="4">
        <v>0</v>
      </c>
      <c r="Z82" s="4">
        <v>25</v>
      </c>
      <c r="AA82" s="4">
        <v>80</v>
      </c>
      <c r="AB82" s="4">
        <v>0</v>
      </c>
      <c r="AC82" s="4">
        <v>5</v>
      </c>
      <c r="AD82" s="4" t="s">
        <v>64</v>
      </c>
      <c r="AE82" s="4">
        <v>1</v>
      </c>
      <c r="AF82" s="4" t="s">
        <v>33</v>
      </c>
      <c r="AG82" s="4">
        <v>0</v>
      </c>
      <c r="AH82" s="4">
        <v>1</v>
      </c>
      <c r="AI82" s="4">
        <v>0</v>
      </c>
      <c r="AJ82" s="4">
        <v>0</v>
      </c>
      <c r="AK82" s="4">
        <v>0</v>
      </c>
      <c r="AL82" s="4">
        <v>0</v>
      </c>
      <c r="AM82" s="4">
        <v>0</v>
      </c>
      <c r="AN82" s="4">
        <v>0</v>
      </c>
      <c r="AO82" s="4"/>
      <c r="AP82" s="4">
        <v>2</v>
      </c>
      <c r="AQ82" s="4">
        <v>1</v>
      </c>
      <c r="AR82" s="4" t="s">
        <v>44</v>
      </c>
      <c r="AS82" s="4">
        <v>1</v>
      </c>
      <c r="AT82" s="4">
        <v>0</v>
      </c>
      <c r="AU82" s="4">
        <v>0</v>
      </c>
      <c r="AV82" s="4">
        <v>0</v>
      </c>
      <c r="AW82" s="4" t="s">
        <v>287</v>
      </c>
      <c r="AX82" s="4">
        <v>1</v>
      </c>
      <c r="AY82" s="4">
        <v>0</v>
      </c>
      <c r="AZ82" s="4">
        <v>1</v>
      </c>
      <c r="BA82" s="4">
        <v>0</v>
      </c>
      <c r="BB82" s="4">
        <v>0</v>
      </c>
      <c r="BC82" s="4">
        <v>0</v>
      </c>
      <c r="BD82" s="4">
        <v>1</v>
      </c>
      <c r="BE82" s="4">
        <v>0</v>
      </c>
      <c r="BF82" s="4">
        <v>1</v>
      </c>
      <c r="BG82" s="4">
        <v>0</v>
      </c>
      <c r="BH82" s="4">
        <v>1</v>
      </c>
    </row>
    <row r="83" spans="1:64">
      <c r="A83" s="4" t="s">
        <v>281</v>
      </c>
      <c r="B83" s="4">
        <v>1</v>
      </c>
      <c r="C83" s="4">
        <v>1</v>
      </c>
      <c r="D83" s="4"/>
      <c r="E83" s="4" t="s">
        <v>94</v>
      </c>
      <c r="F83" s="4"/>
      <c r="G83" s="4" t="s">
        <v>205</v>
      </c>
      <c r="H83" s="4">
        <v>1</v>
      </c>
      <c r="I83" s="4">
        <v>1</v>
      </c>
      <c r="J83" s="4">
        <v>1</v>
      </c>
      <c r="K83" s="4">
        <v>1</v>
      </c>
      <c r="L83" s="4">
        <v>1</v>
      </c>
      <c r="M83" s="4">
        <v>1</v>
      </c>
      <c r="N83" s="4">
        <v>1</v>
      </c>
      <c r="O83" s="4">
        <v>1</v>
      </c>
      <c r="P83" s="4">
        <v>0</v>
      </c>
      <c r="Q83" s="4"/>
      <c r="R83" s="4" t="s">
        <v>76</v>
      </c>
      <c r="S83" s="4">
        <v>0</v>
      </c>
      <c r="T83" s="4">
        <v>0</v>
      </c>
      <c r="U83" s="4">
        <v>0</v>
      </c>
      <c r="V83" s="4">
        <v>0</v>
      </c>
      <c r="W83" s="4">
        <v>0</v>
      </c>
      <c r="X83" s="4">
        <v>0</v>
      </c>
      <c r="Y83" s="4">
        <v>1</v>
      </c>
      <c r="Z83" s="4">
        <v>0</v>
      </c>
      <c r="AA83" s="4">
        <v>20</v>
      </c>
      <c r="AB83" s="4">
        <v>19.05</v>
      </c>
      <c r="AC83" s="4">
        <v>1</v>
      </c>
      <c r="AD83" s="4" t="s">
        <v>110</v>
      </c>
      <c r="AE83" s="4">
        <v>1</v>
      </c>
      <c r="AF83" s="4" t="s">
        <v>230</v>
      </c>
      <c r="AG83" s="4">
        <v>1</v>
      </c>
      <c r="AH83" s="4">
        <v>1</v>
      </c>
      <c r="AI83" s="4">
        <v>0</v>
      </c>
      <c r="AJ83" s="4">
        <v>0</v>
      </c>
      <c r="AK83" s="4">
        <v>0</v>
      </c>
      <c r="AL83" s="4">
        <v>0</v>
      </c>
      <c r="AM83" s="4">
        <v>0</v>
      </c>
      <c r="AN83" s="4">
        <v>0</v>
      </c>
      <c r="AO83" s="4"/>
      <c r="AP83" s="4">
        <v>2</v>
      </c>
      <c r="AQ83" s="4">
        <v>1</v>
      </c>
      <c r="AR83" s="4" t="s">
        <v>47</v>
      </c>
      <c r="AS83" s="4">
        <v>0</v>
      </c>
      <c r="AT83" s="4">
        <v>0</v>
      </c>
      <c r="AU83" s="4">
        <v>0</v>
      </c>
      <c r="AV83" s="4">
        <v>1</v>
      </c>
      <c r="AW83" s="4" t="s">
        <v>288</v>
      </c>
      <c r="AX83" s="4">
        <v>1</v>
      </c>
      <c r="AY83" s="4">
        <v>1</v>
      </c>
      <c r="AZ83" s="4">
        <v>0</v>
      </c>
      <c r="BA83" s="4">
        <v>0</v>
      </c>
      <c r="BB83" s="4">
        <v>0</v>
      </c>
      <c r="BC83" s="4">
        <v>1</v>
      </c>
      <c r="BD83" s="4">
        <v>0</v>
      </c>
      <c r="BE83" s="4">
        <v>0</v>
      </c>
      <c r="BF83" s="4">
        <v>1</v>
      </c>
      <c r="BG83" s="4">
        <v>0</v>
      </c>
      <c r="BH83" s="4">
        <v>0</v>
      </c>
    </row>
    <row r="84" spans="1:64">
      <c r="A84" s="4" t="s">
        <v>289</v>
      </c>
      <c r="B84" s="4">
        <v>1</v>
      </c>
      <c r="C84" s="4">
        <v>1</v>
      </c>
      <c r="D84" s="4"/>
      <c r="E84" s="4" t="s">
        <v>118</v>
      </c>
      <c r="F84" s="4"/>
      <c r="G84" s="4" t="s">
        <v>290</v>
      </c>
      <c r="H84" s="4">
        <v>0</v>
      </c>
      <c r="I84" s="4">
        <v>1</v>
      </c>
      <c r="J84" s="4">
        <v>1</v>
      </c>
      <c r="K84" s="4">
        <v>0</v>
      </c>
      <c r="L84" s="4">
        <v>0</v>
      </c>
      <c r="M84" s="4">
        <v>1</v>
      </c>
      <c r="N84" s="4">
        <v>1</v>
      </c>
      <c r="O84" s="4">
        <v>0</v>
      </c>
      <c r="P84" s="4">
        <v>0</v>
      </c>
      <c r="Q84" s="4"/>
      <c r="R84" s="4" t="s">
        <v>97</v>
      </c>
      <c r="S84" s="4">
        <v>0</v>
      </c>
      <c r="T84" s="4">
        <v>0</v>
      </c>
      <c r="U84" s="4">
        <v>0</v>
      </c>
      <c r="V84" s="4">
        <v>0</v>
      </c>
      <c r="W84" s="4">
        <v>1</v>
      </c>
      <c r="X84" s="4">
        <v>0</v>
      </c>
      <c r="Y84" s="4">
        <v>0</v>
      </c>
      <c r="Z84" s="4">
        <v>75</v>
      </c>
      <c r="AA84" s="4">
        <v>25</v>
      </c>
      <c r="AB84" s="4">
        <v>3</v>
      </c>
      <c r="AC84" s="4">
        <v>4</v>
      </c>
      <c r="AD84" s="4" t="s">
        <v>64</v>
      </c>
      <c r="AE84" s="4">
        <v>1</v>
      </c>
      <c r="AF84" s="4" t="s">
        <v>33</v>
      </c>
      <c r="AG84" s="4">
        <v>0</v>
      </c>
      <c r="AH84" s="4">
        <v>1</v>
      </c>
      <c r="AI84" s="4">
        <v>0</v>
      </c>
      <c r="AJ84" s="4">
        <v>0</v>
      </c>
      <c r="AK84" s="4">
        <v>0</v>
      </c>
      <c r="AL84" s="4">
        <v>0</v>
      </c>
      <c r="AM84" s="4">
        <v>0</v>
      </c>
      <c r="AN84" s="4">
        <v>0</v>
      </c>
      <c r="AO84" s="4"/>
      <c r="AP84" s="4">
        <v>3</v>
      </c>
      <c r="AQ84" s="4">
        <v>1</v>
      </c>
      <c r="AR84" s="4" t="s">
        <v>47</v>
      </c>
      <c r="AS84" s="4">
        <v>0</v>
      </c>
      <c r="AT84" s="4">
        <v>0</v>
      </c>
      <c r="AU84" s="4">
        <v>0</v>
      </c>
      <c r="AV84" s="4">
        <v>1</v>
      </c>
      <c r="AW84" s="4" t="s">
        <v>291</v>
      </c>
      <c r="AX84" s="4">
        <v>1</v>
      </c>
      <c r="AY84" s="4">
        <v>0</v>
      </c>
      <c r="AZ84" s="4">
        <v>0</v>
      </c>
      <c r="BA84" s="4">
        <v>1</v>
      </c>
      <c r="BB84" s="4">
        <v>0</v>
      </c>
      <c r="BC84" s="4">
        <v>0</v>
      </c>
      <c r="BD84" s="4">
        <v>1</v>
      </c>
      <c r="BE84" s="4">
        <v>0</v>
      </c>
      <c r="BF84" s="4">
        <v>0</v>
      </c>
      <c r="BG84" s="4">
        <v>0</v>
      </c>
      <c r="BH84" s="4">
        <v>0</v>
      </c>
    </row>
    <row r="85" spans="1:64">
      <c r="A85" s="4" t="s">
        <v>289</v>
      </c>
      <c r="B85" s="4">
        <v>1</v>
      </c>
      <c r="C85" s="4">
        <v>1</v>
      </c>
      <c r="D85" s="4"/>
      <c r="E85" s="4" t="s">
        <v>94</v>
      </c>
      <c r="F85" s="4" t="s">
        <v>292</v>
      </c>
      <c r="G85" s="4" t="s">
        <v>293</v>
      </c>
      <c r="H85" s="4">
        <v>0</v>
      </c>
      <c r="I85" s="4">
        <v>1</v>
      </c>
      <c r="J85" s="4">
        <v>1</v>
      </c>
      <c r="K85" s="4">
        <v>1</v>
      </c>
      <c r="L85" s="4">
        <v>1</v>
      </c>
      <c r="M85" s="4">
        <v>0</v>
      </c>
      <c r="N85" s="4">
        <v>0</v>
      </c>
      <c r="O85" s="4">
        <v>0</v>
      </c>
      <c r="P85" s="4">
        <v>0</v>
      </c>
      <c r="Q85" s="4"/>
      <c r="R85" s="4" t="s">
        <v>97</v>
      </c>
      <c r="S85" s="4">
        <v>0</v>
      </c>
      <c r="T85" s="4">
        <v>0</v>
      </c>
      <c r="U85" s="4">
        <v>0</v>
      </c>
      <c r="V85" s="4">
        <v>0</v>
      </c>
      <c r="W85" s="4">
        <v>1</v>
      </c>
      <c r="X85" s="4">
        <v>0</v>
      </c>
      <c r="Y85" s="4">
        <v>0</v>
      </c>
      <c r="Z85" s="4">
        <v>50</v>
      </c>
      <c r="AA85" s="4">
        <v>20</v>
      </c>
      <c r="AB85" s="4">
        <v>1</v>
      </c>
      <c r="AC85" s="4">
        <v>4</v>
      </c>
      <c r="AD85" s="4" t="s">
        <v>64</v>
      </c>
      <c r="AE85" s="4">
        <v>1</v>
      </c>
      <c r="AF85" s="4" t="s">
        <v>33</v>
      </c>
      <c r="AG85" s="4">
        <v>0</v>
      </c>
      <c r="AH85" s="4">
        <v>1</v>
      </c>
      <c r="AI85" s="4">
        <v>0</v>
      </c>
      <c r="AJ85" s="4">
        <v>0</v>
      </c>
      <c r="AK85" s="4">
        <v>0</v>
      </c>
      <c r="AL85" s="4">
        <v>0</v>
      </c>
      <c r="AM85" s="4">
        <v>0</v>
      </c>
      <c r="AN85" s="4">
        <v>0</v>
      </c>
      <c r="AO85" s="4"/>
      <c r="AP85" s="4">
        <v>4</v>
      </c>
      <c r="AQ85" s="4">
        <v>1</v>
      </c>
      <c r="AR85" s="4" t="s">
        <v>100</v>
      </c>
      <c r="AS85" s="4">
        <v>0</v>
      </c>
      <c r="AT85" s="4">
        <v>1</v>
      </c>
      <c r="AU85" s="4">
        <v>0</v>
      </c>
      <c r="AV85" s="4">
        <v>0</v>
      </c>
      <c r="AW85" s="4" t="s">
        <v>294</v>
      </c>
      <c r="AX85" s="4">
        <v>0</v>
      </c>
      <c r="AY85" s="4">
        <v>0</v>
      </c>
      <c r="AZ85" s="4">
        <v>0</v>
      </c>
      <c r="BA85" s="4">
        <v>1</v>
      </c>
      <c r="BB85" s="4">
        <v>0</v>
      </c>
      <c r="BC85" s="4">
        <v>0</v>
      </c>
      <c r="BD85" s="4">
        <v>0</v>
      </c>
      <c r="BE85" s="4">
        <v>0</v>
      </c>
      <c r="BF85" s="4">
        <v>0</v>
      </c>
      <c r="BG85" s="4">
        <v>1</v>
      </c>
      <c r="BH85" s="4">
        <v>0</v>
      </c>
    </row>
    <row r="86" spans="1:64">
      <c r="A86" s="4" t="s">
        <v>289</v>
      </c>
      <c r="B86" s="4">
        <v>1</v>
      </c>
      <c r="C86" s="4">
        <v>1</v>
      </c>
      <c r="D86" s="4"/>
      <c r="E86" s="4" t="s">
        <v>118</v>
      </c>
      <c r="F86" s="4"/>
      <c r="G86" s="4" t="s">
        <v>295</v>
      </c>
      <c r="H86" s="4">
        <v>1</v>
      </c>
      <c r="I86" s="4">
        <v>1</v>
      </c>
      <c r="J86" s="4">
        <v>0</v>
      </c>
      <c r="K86" s="4">
        <v>0</v>
      </c>
      <c r="L86" s="4">
        <v>0</v>
      </c>
      <c r="M86" s="4">
        <v>1</v>
      </c>
      <c r="N86" s="4">
        <v>0</v>
      </c>
      <c r="O86" s="4">
        <v>0</v>
      </c>
      <c r="P86" s="4">
        <v>0</v>
      </c>
      <c r="Q86" s="4"/>
      <c r="R86" s="4" t="s">
        <v>82</v>
      </c>
      <c r="S86" s="4">
        <v>0</v>
      </c>
      <c r="T86" s="4">
        <v>0</v>
      </c>
      <c r="U86" s="4">
        <v>0</v>
      </c>
      <c r="V86" s="4">
        <v>1</v>
      </c>
      <c r="W86" s="4">
        <v>0</v>
      </c>
      <c r="X86" s="4">
        <v>0</v>
      </c>
      <c r="Y86" s="4">
        <v>0</v>
      </c>
      <c r="Z86" s="4">
        <v>80</v>
      </c>
      <c r="AA86" s="4">
        <v>90</v>
      </c>
      <c r="AB86" s="4">
        <v>0.75</v>
      </c>
      <c r="AC86" s="4">
        <v>0</v>
      </c>
      <c r="AD86" s="4" t="s">
        <v>64</v>
      </c>
      <c r="AE86" s="4">
        <v>1</v>
      </c>
      <c r="AF86" s="4" t="s">
        <v>32</v>
      </c>
      <c r="AG86" s="4">
        <v>1</v>
      </c>
      <c r="AH86" s="4">
        <v>0</v>
      </c>
      <c r="AI86" s="4">
        <v>0</v>
      </c>
      <c r="AJ86" s="4">
        <v>0</v>
      </c>
      <c r="AK86" s="4">
        <v>0</v>
      </c>
      <c r="AL86" s="4">
        <v>0</v>
      </c>
      <c r="AM86" s="4">
        <v>0</v>
      </c>
      <c r="AN86" s="4">
        <v>0</v>
      </c>
      <c r="AO86" s="4"/>
      <c r="AP86" s="4">
        <v>3</v>
      </c>
      <c r="AQ86" s="4">
        <v>1</v>
      </c>
      <c r="AR86" s="4" t="s">
        <v>66</v>
      </c>
      <c r="AS86" s="4">
        <v>1</v>
      </c>
      <c r="AT86" s="4">
        <v>1</v>
      </c>
      <c r="AU86" s="4">
        <v>1</v>
      </c>
      <c r="AV86" s="4">
        <v>0</v>
      </c>
      <c r="AW86" s="4" t="s">
        <v>296</v>
      </c>
      <c r="AX86" s="4">
        <v>1</v>
      </c>
      <c r="AY86" s="4">
        <v>1</v>
      </c>
      <c r="AZ86" s="4">
        <v>1</v>
      </c>
      <c r="BA86" s="4">
        <v>0</v>
      </c>
      <c r="BB86" s="4">
        <v>0</v>
      </c>
      <c r="BC86" s="4">
        <v>0</v>
      </c>
      <c r="BD86" s="4">
        <v>0</v>
      </c>
      <c r="BE86" s="4">
        <v>0</v>
      </c>
      <c r="BF86" s="4">
        <v>0</v>
      </c>
      <c r="BG86" s="4">
        <v>0</v>
      </c>
      <c r="BH86" s="4">
        <v>1</v>
      </c>
    </row>
    <row r="87" spans="1:64">
      <c r="A87" s="4" t="s">
        <v>289</v>
      </c>
      <c r="B87" s="4">
        <v>1</v>
      </c>
      <c r="C87" s="4">
        <v>1</v>
      </c>
      <c r="D87" s="4"/>
      <c r="E87" s="4" t="s">
        <v>69</v>
      </c>
      <c r="F87" s="4"/>
      <c r="G87" s="4" t="s">
        <v>114</v>
      </c>
      <c r="H87" s="4">
        <v>1</v>
      </c>
      <c r="I87" s="4">
        <v>1</v>
      </c>
      <c r="J87" s="4">
        <v>0</v>
      </c>
      <c r="K87" s="4">
        <v>0</v>
      </c>
      <c r="L87" s="4">
        <v>0</v>
      </c>
      <c r="M87" s="4">
        <v>0</v>
      </c>
      <c r="N87" s="4">
        <v>0</v>
      </c>
      <c r="O87" s="4">
        <v>0</v>
      </c>
      <c r="P87" s="4">
        <v>0</v>
      </c>
      <c r="Q87" s="4"/>
      <c r="R87" s="4" t="s">
        <v>97</v>
      </c>
      <c r="S87" s="4">
        <v>0</v>
      </c>
      <c r="T87" s="4">
        <v>0</v>
      </c>
      <c r="U87" s="4">
        <v>0</v>
      </c>
      <c r="V87" s="4">
        <v>0</v>
      </c>
      <c r="W87" s="4">
        <v>1</v>
      </c>
      <c r="X87" s="4">
        <v>0</v>
      </c>
      <c r="Y87" s="4">
        <v>0</v>
      </c>
      <c r="Z87" s="4">
        <v>45</v>
      </c>
      <c r="AA87" s="4">
        <v>45</v>
      </c>
      <c r="AB87" s="4">
        <v>4</v>
      </c>
      <c r="AC87" s="4">
        <v>2</v>
      </c>
      <c r="AD87" s="4" t="s">
        <v>64</v>
      </c>
      <c r="AE87" s="4">
        <v>1</v>
      </c>
      <c r="AF87" s="4" t="s">
        <v>297</v>
      </c>
      <c r="AG87" s="4">
        <v>0</v>
      </c>
      <c r="AH87" s="4">
        <v>1</v>
      </c>
      <c r="AI87" s="4">
        <v>1</v>
      </c>
      <c r="AJ87" s="4">
        <v>0</v>
      </c>
      <c r="AK87" s="4">
        <v>0</v>
      </c>
      <c r="AL87" s="4">
        <v>1</v>
      </c>
      <c r="AM87" s="4">
        <v>0</v>
      </c>
      <c r="AN87" s="4">
        <v>0</v>
      </c>
      <c r="AO87" s="4"/>
      <c r="AP87" s="4">
        <v>2</v>
      </c>
      <c r="AQ87" s="4">
        <v>1</v>
      </c>
      <c r="AR87" s="4" t="s">
        <v>66</v>
      </c>
      <c r="AS87" s="4">
        <v>1</v>
      </c>
      <c r="AT87" s="4">
        <v>1</v>
      </c>
      <c r="AU87" s="4">
        <v>1</v>
      </c>
      <c r="AV87" s="4">
        <v>0</v>
      </c>
      <c r="AW87" s="4" t="s">
        <v>137</v>
      </c>
      <c r="AX87" s="4">
        <v>1</v>
      </c>
      <c r="AY87" s="4">
        <v>1</v>
      </c>
      <c r="AZ87" s="4">
        <v>0</v>
      </c>
      <c r="BA87" s="4">
        <v>0</v>
      </c>
      <c r="BB87" s="4">
        <v>0</v>
      </c>
      <c r="BC87" s="4">
        <v>0</v>
      </c>
      <c r="BD87" s="4">
        <v>1</v>
      </c>
      <c r="BE87" s="4">
        <v>0</v>
      </c>
      <c r="BF87" s="4">
        <v>1</v>
      </c>
      <c r="BG87" s="4">
        <v>0</v>
      </c>
      <c r="BH87" s="4">
        <v>0</v>
      </c>
    </row>
    <row r="88" spans="1:64">
      <c r="A88" s="4" t="s">
        <v>289</v>
      </c>
      <c r="B88" s="4">
        <v>1</v>
      </c>
      <c r="C88" s="4">
        <v>1</v>
      </c>
      <c r="D88" s="4"/>
      <c r="E88" s="4" t="s">
        <v>94</v>
      </c>
      <c r="F88" s="4" t="s">
        <v>298</v>
      </c>
      <c r="G88" s="4" t="s">
        <v>299</v>
      </c>
      <c r="H88" s="4">
        <v>1</v>
      </c>
      <c r="I88" s="4">
        <v>1</v>
      </c>
      <c r="J88" s="4">
        <v>1</v>
      </c>
      <c r="K88" s="4">
        <v>1</v>
      </c>
      <c r="L88" s="4">
        <v>0</v>
      </c>
      <c r="M88" s="4">
        <v>1</v>
      </c>
      <c r="N88" s="4">
        <v>1</v>
      </c>
      <c r="O88" s="4">
        <v>0</v>
      </c>
      <c r="P88" s="4">
        <v>0</v>
      </c>
      <c r="Q88" s="4"/>
      <c r="R88" s="4" t="s">
        <v>71</v>
      </c>
      <c r="S88" s="4">
        <v>0</v>
      </c>
      <c r="T88" s="4">
        <v>0</v>
      </c>
      <c r="U88" s="4">
        <v>0</v>
      </c>
      <c r="V88" s="4">
        <v>0</v>
      </c>
      <c r="W88" s="4">
        <v>0</v>
      </c>
      <c r="X88" s="4">
        <v>1</v>
      </c>
      <c r="Y88" s="4">
        <v>0</v>
      </c>
      <c r="Z88" s="4">
        <v>50</v>
      </c>
      <c r="AA88" s="4">
        <v>75</v>
      </c>
      <c r="AB88" s="4">
        <v>2</v>
      </c>
      <c r="AC88" s="4">
        <v>0</v>
      </c>
      <c r="AD88" s="4" t="s">
        <v>64</v>
      </c>
      <c r="AE88" s="4">
        <v>1</v>
      </c>
      <c r="AF88" s="4" t="s">
        <v>230</v>
      </c>
      <c r="AG88" s="4">
        <v>1</v>
      </c>
      <c r="AH88" s="4">
        <v>1</v>
      </c>
      <c r="AI88" s="4">
        <v>0</v>
      </c>
      <c r="AJ88" s="4">
        <v>0</v>
      </c>
      <c r="AK88" s="4">
        <v>0</v>
      </c>
      <c r="AL88" s="4">
        <v>0</v>
      </c>
      <c r="AM88" s="4">
        <v>0</v>
      </c>
      <c r="AN88" s="4">
        <v>0</v>
      </c>
      <c r="AO88" s="4"/>
      <c r="AP88" s="4">
        <v>2</v>
      </c>
      <c r="AQ88" s="4">
        <v>1</v>
      </c>
      <c r="AR88" s="4" t="s">
        <v>66</v>
      </c>
      <c r="AS88" s="4">
        <v>1</v>
      </c>
      <c r="AT88" s="4">
        <v>1</v>
      </c>
      <c r="AU88" s="4">
        <v>1</v>
      </c>
      <c r="AV88" s="4">
        <v>0</v>
      </c>
      <c r="AW88" s="4" t="s">
        <v>300</v>
      </c>
      <c r="AX88" s="4">
        <v>0</v>
      </c>
      <c r="AY88" s="4">
        <v>0</v>
      </c>
      <c r="AZ88" s="4">
        <v>0</v>
      </c>
      <c r="BA88" s="4">
        <v>0</v>
      </c>
      <c r="BB88" s="4">
        <v>0</v>
      </c>
      <c r="BC88" s="4">
        <v>0</v>
      </c>
      <c r="BD88" s="4">
        <v>1</v>
      </c>
      <c r="BE88" s="4">
        <v>0</v>
      </c>
      <c r="BF88" s="4">
        <v>0</v>
      </c>
      <c r="BG88" s="4">
        <v>1</v>
      </c>
      <c r="BH88" s="4">
        <v>0</v>
      </c>
    </row>
    <row r="89" spans="1:64">
      <c r="A89" s="4" t="s">
        <v>289</v>
      </c>
      <c r="B89" s="4">
        <v>1</v>
      </c>
      <c r="C89" s="4">
        <v>1</v>
      </c>
      <c r="D89" s="4"/>
      <c r="E89" s="4" t="s">
        <v>94</v>
      </c>
      <c r="F89" s="4"/>
      <c r="G89" s="4" t="s">
        <v>301</v>
      </c>
      <c r="H89" s="4">
        <v>0</v>
      </c>
      <c r="I89" s="4">
        <v>1</v>
      </c>
      <c r="J89" s="4">
        <v>1</v>
      </c>
      <c r="K89" s="4">
        <v>1</v>
      </c>
      <c r="L89" s="4">
        <v>0</v>
      </c>
      <c r="M89" s="4">
        <v>1</v>
      </c>
      <c r="N89" s="4">
        <v>0</v>
      </c>
      <c r="O89" s="4">
        <v>0</v>
      </c>
      <c r="P89" s="4">
        <v>0</v>
      </c>
      <c r="Q89" s="4"/>
      <c r="R89" s="4" t="s">
        <v>71</v>
      </c>
      <c r="S89" s="4">
        <v>0</v>
      </c>
      <c r="T89" s="4">
        <v>0</v>
      </c>
      <c r="U89" s="4">
        <v>0</v>
      </c>
      <c r="V89" s="4">
        <v>0</v>
      </c>
      <c r="W89" s="4">
        <v>0</v>
      </c>
      <c r="X89" s="4">
        <v>1</v>
      </c>
      <c r="Y89" s="4">
        <v>0</v>
      </c>
      <c r="Z89" s="4">
        <v>30</v>
      </c>
      <c r="AA89" s="4">
        <v>75</v>
      </c>
      <c r="AB89" s="4">
        <v>2</v>
      </c>
      <c r="AC89" s="4">
        <v>0</v>
      </c>
      <c r="AD89" s="4" t="s">
        <v>110</v>
      </c>
      <c r="AE89" s="4">
        <v>1</v>
      </c>
      <c r="AF89" s="4" t="s">
        <v>33</v>
      </c>
      <c r="AG89" s="4">
        <v>0</v>
      </c>
      <c r="AH89" s="4">
        <v>1</v>
      </c>
      <c r="AI89" s="4">
        <v>0</v>
      </c>
      <c r="AJ89" s="4">
        <v>0</v>
      </c>
      <c r="AK89" s="4">
        <v>0</v>
      </c>
      <c r="AL89" s="4">
        <v>0</v>
      </c>
      <c r="AM89" s="4">
        <v>0</v>
      </c>
      <c r="AN89" s="4">
        <v>0</v>
      </c>
      <c r="AO89" s="4"/>
      <c r="AP89" s="4">
        <v>2</v>
      </c>
      <c r="AQ89" s="4">
        <v>1</v>
      </c>
      <c r="AR89" s="4" t="s">
        <v>84</v>
      </c>
      <c r="AS89" s="4">
        <v>1</v>
      </c>
      <c r="AT89" s="4">
        <v>1</v>
      </c>
      <c r="AU89" s="4">
        <v>0</v>
      </c>
      <c r="AV89" s="4">
        <v>0</v>
      </c>
      <c r="AW89" s="4" t="s">
        <v>210</v>
      </c>
      <c r="AX89" s="4">
        <v>1</v>
      </c>
      <c r="AY89" s="4">
        <v>0</v>
      </c>
      <c r="AZ89" s="4">
        <v>0</v>
      </c>
      <c r="BA89" s="4">
        <v>1</v>
      </c>
      <c r="BB89" s="4">
        <v>0</v>
      </c>
      <c r="BC89" s="4">
        <v>0</v>
      </c>
      <c r="BD89" s="4">
        <v>0</v>
      </c>
      <c r="BE89" s="4">
        <v>0</v>
      </c>
      <c r="BF89" s="4">
        <v>0</v>
      </c>
      <c r="BG89" s="4">
        <v>0</v>
      </c>
      <c r="BH89" s="4">
        <v>0</v>
      </c>
      <c r="BI89" t="s">
        <v>302</v>
      </c>
      <c r="BJ89" s="1"/>
    </row>
    <row r="90" spans="1:64">
      <c r="A90" s="4" t="s">
        <v>289</v>
      </c>
      <c r="B90" s="4">
        <v>1</v>
      </c>
      <c r="C90" s="4">
        <v>1</v>
      </c>
      <c r="D90" s="4"/>
      <c r="E90" s="4" t="s">
        <v>94</v>
      </c>
      <c r="F90" s="4"/>
      <c r="G90" s="4" t="s">
        <v>303</v>
      </c>
      <c r="H90" s="4">
        <v>0</v>
      </c>
      <c r="I90" s="4">
        <v>1</v>
      </c>
      <c r="J90" s="4">
        <v>1</v>
      </c>
      <c r="K90" s="4">
        <v>1</v>
      </c>
      <c r="L90" s="4">
        <v>1</v>
      </c>
      <c r="M90" s="4">
        <v>1</v>
      </c>
      <c r="N90" s="4">
        <v>0</v>
      </c>
      <c r="O90" s="4">
        <v>1</v>
      </c>
      <c r="P90" s="4">
        <v>0</v>
      </c>
      <c r="Q90" s="4"/>
      <c r="R90" s="4" t="s">
        <v>71</v>
      </c>
      <c r="S90" s="4">
        <v>0</v>
      </c>
      <c r="T90" s="4">
        <v>0</v>
      </c>
      <c r="U90" s="4">
        <v>0</v>
      </c>
      <c r="V90" s="4">
        <v>0</v>
      </c>
      <c r="W90" s="4">
        <v>0</v>
      </c>
      <c r="X90" s="4">
        <v>1</v>
      </c>
      <c r="Y90" s="4">
        <v>0</v>
      </c>
      <c r="Z90" s="4">
        <v>15</v>
      </c>
      <c r="AA90" s="4">
        <v>50</v>
      </c>
      <c r="AB90" s="4">
        <v>0</v>
      </c>
      <c r="AC90" s="4">
        <v>2</v>
      </c>
      <c r="AD90" s="4" t="s">
        <v>64</v>
      </c>
      <c r="AE90" s="4">
        <v>1</v>
      </c>
      <c r="AF90" s="4" t="s">
        <v>33</v>
      </c>
      <c r="AG90" s="4">
        <v>0</v>
      </c>
      <c r="AH90" s="4">
        <v>1</v>
      </c>
      <c r="AI90" s="4">
        <v>0</v>
      </c>
      <c r="AJ90" s="4">
        <v>0</v>
      </c>
      <c r="AK90" s="4">
        <v>0</v>
      </c>
      <c r="AL90" s="4">
        <v>0</v>
      </c>
      <c r="AM90" s="4">
        <v>0</v>
      </c>
      <c r="AN90" s="4">
        <v>0</v>
      </c>
      <c r="AO90" s="4"/>
      <c r="AP90" s="4">
        <v>2</v>
      </c>
      <c r="AQ90" s="4">
        <v>1</v>
      </c>
      <c r="AR90" s="4" t="s">
        <v>304</v>
      </c>
      <c r="AS90" s="4">
        <v>1</v>
      </c>
      <c r="AT90" s="4">
        <v>0</v>
      </c>
      <c r="AU90" s="4">
        <v>1</v>
      </c>
      <c r="AV90" s="4">
        <v>0</v>
      </c>
      <c r="AW90" s="4" t="s">
        <v>305</v>
      </c>
      <c r="AX90" s="4">
        <v>1</v>
      </c>
      <c r="AY90" s="4">
        <v>1</v>
      </c>
      <c r="AZ90" s="4">
        <v>0</v>
      </c>
      <c r="BA90" s="4">
        <v>1</v>
      </c>
      <c r="BB90" s="4">
        <v>0</v>
      </c>
      <c r="BC90" s="4">
        <v>1</v>
      </c>
      <c r="BD90" s="4">
        <v>1</v>
      </c>
      <c r="BE90" s="4">
        <v>0</v>
      </c>
      <c r="BF90" s="4">
        <v>1</v>
      </c>
      <c r="BG90" s="4">
        <v>0</v>
      </c>
      <c r="BH90" s="4">
        <v>1</v>
      </c>
    </row>
    <row r="91" spans="1:64">
      <c r="A91" s="4" t="s">
        <v>289</v>
      </c>
      <c r="B91" s="4">
        <v>1</v>
      </c>
      <c r="C91" s="4">
        <v>1</v>
      </c>
      <c r="D91" s="4"/>
      <c r="E91" s="4" t="s">
        <v>69</v>
      </c>
      <c r="F91" s="4"/>
      <c r="G91" s="4" t="s">
        <v>306</v>
      </c>
      <c r="H91" s="4">
        <v>0</v>
      </c>
      <c r="I91" s="4">
        <v>1</v>
      </c>
      <c r="J91" s="4">
        <v>0</v>
      </c>
      <c r="K91" s="4">
        <v>1</v>
      </c>
      <c r="L91" s="4">
        <v>1</v>
      </c>
      <c r="M91" s="4">
        <v>1</v>
      </c>
      <c r="N91" s="4">
        <v>0</v>
      </c>
      <c r="O91" s="4">
        <v>1</v>
      </c>
      <c r="P91" s="4">
        <v>0</v>
      </c>
      <c r="Q91" s="4"/>
      <c r="R91" s="4" t="s">
        <v>76</v>
      </c>
      <c r="S91" s="4">
        <v>0</v>
      </c>
      <c r="T91" s="4">
        <v>0</v>
      </c>
      <c r="U91" s="4">
        <v>0</v>
      </c>
      <c r="V91" s="4">
        <v>0</v>
      </c>
      <c r="W91" s="4">
        <v>0</v>
      </c>
      <c r="X91" s="4">
        <v>0</v>
      </c>
      <c r="Y91" s="4">
        <v>1</v>
      </c>
      <c r="Z91" s="4">
        <v>20</v>
      </c>
      <c r="AA91" s="4">
        <v>15</v>
      </c>
      <c r="AB91" s="4">
        <v>10</v>
      </c>
      <c r="AC91" s="4">
        <v>10</v>
      </c>
      <c r="AD91" s="4" t="s">
        <v>64</v>
      </c>
      <c r="AE91" s="4">
        <v>1</v>
      </c>
      <c r="AF91" s="4" t="s">
        <v>230</v>
      </c>
      <c r="AG91" s="4">
        <v>1</v>
      </c>
      <c r="AH91" s="4">
        <v>1</v>
      </c>
      <c r="AI91" s="4">
        <v>0</v>
      </c>
      <c r="AJ91" s="4">
        <v>0</v>
      </c>
      <c r="AK91" s="4">
        <v>0</v>
      </c>
      <c r="AL91" s="4">
        <v>0</v>
      </c>
      <c r="AM91" s="4">
        <v>0</v>
      </c>
      <c r="AN91" s="4">
        <v>0</v>
      </c>
      <c r="AO91" s="4"/>
      <c r="AP91" s="4">
        <v>2</v>
      </c>
      <c r="AQ91" s="4">
        <v>1</v>
      </c>
      <c r="AR91" s="4" t="s">
        <v>66</v>
      </c>
      <c r="AS91" s="4">
        <v>1</v>
      </c>
      <c r="AT91" s="4">
        <v>1</v>
      </c>
      <c r="AU91" s="4">
        <v>1</v>
      </c>
      <c r="AV91" s="4">
        <v>0</v>
      </c>
      <c r="AW91" s="4" t="s">
        <v>307</v>
      </c>
      <c r="AX91" s="4">
        <v>0</v>
      </c>
      <c r="AY91" s="4">
        <v>0</v>
      </c>
      <c r="AZ91" s="4">
        <v>0</v>
      </c>
      <c r="BA91" s="4">
        <v>0</v>
      </c>
      <c r="BB91" s="4">
        <v>1</v>
      </c>
      <c r="BC91" s="4">
        <v>1</v>
      </c>
      <c r="BD91" s="4">
        <v>0</v>
      </c>
      <c r="BE91" s="4">
        <v>0</v>
      </c>
      <c r="BF91" s="4">
        <v>1</v>
      </c>
      <c r="BG91" s="4">
        <v>0</v>
      </c>
      <c r="BH91" s="4">
        <v>0</v>
      </c>
    </row>
    <row r="92" spans="1:64">
      <c r="A92" s="4" t="s">
        <v>289</v>
      </c>
      <c r="B92" s="4">
        <v>1</v>
      </c>
      <c r="C92" s="4">
        <v>1</v>
      </c>
      <c r="D92" s="4"/>
      <c r="E92" s="4" t="s">
        <v>94</v>
      </c>
      <c r="F92" s="4"/>
      <c r="G92" s="4" t="s">
        <v>308</v>
      </c>
      <c r="H92" s="4">
        <v>1</v>
      </c>
      <c r="I92" s="4">
        <v>0</v>
      </c>
      <c r="J92" s="4">
        <v>0</v>
      </c>
      <c r="K92" s="4">
        <v>0</v>
      </c>
      <c r="L92" s="4">
        <v>0</v>
      </c>
      <c r="M92" s="4">
        <v>0</v>
      </c>
      <c r="N92" s="4">
        <v>0</v>
      </c>
      <c r="O92" s="4">
        <v>0</v>
      </c>
      <c r="P92" s="4">
        <v>0</v>
      </c>
      <c r="Q92" s="4"/>
      <c r="R92" s="4" t="s">
        <v>97</v>
      </c>
      <c r="S92" s="4">
        <v>0</v>
      </c>
      <c r="T92" s="4">
        <v>0</v>
      </c>
      <c r="U92" s="4">
        <v>0</v>
      </c>
      <c r="V92" s="4">
        <v>0</v>
      </c>
      <c r="W92" s="4">
        <v>1</v>
      </c>
      <c r="X92" s="4">
        <v>0</v>
      </c>
      <c r="Y92" s="4">
        <v>0</v>
      </c>
      <c r="Z92" s="4">
        <v>0</v>
      </c>
      <c r="AA92" s="4">
        <v>0</v>
      </c>
      <c r="AB92" s="4">
        <v>0</v>
      </c>
      <c r="AC92" s="4">
        <v>1</v>
      </c>
      <c r="AD92" s="4" t="s">
        <v>110</v>
      </c>
      <c r="AE92" s="4">
        <v>1</v>
      </c>
      <c r="AF92" s="4" t="s">
        <v>227</v>
      </c>
      <c r="AG92" s="4">
        <v>1</v>
      </c>
      <c r="AH92" s="4">
        <v>0</v>
      </c>
      <c r="AI92" s="4">
        <v>0</v>
      </c>
      <c r="AJ92" s="4">
        <v>1</v>
      </c>
      <c r="AK92" s="4">
        <v>0</v>
      </c>
      <c r="AL92" s="4">
        <v>0</v>
      </c>
      <c r="AM92" s="4">
        <v>0</v>
      </c>
      <c r="AN92" s="4">
        <v>0</v>
      </c>
      <c r="AO92" s="4"/>
      <c r="AP92" s="4">
        <v>1</v>
      </c>
      <c r="AQ92" s="4">
        <v>1</v>
      </c>
      <c r="AR92" s="4" t="s">
        <v>46</v>
      </c>
      <c r="AS92" s="4">
        <v>0</v>
      </c>
      <c r="AT92" s="4">
        <v>0</v>
      </c>
      <c r="AU92" s="4">
        <v>1</v>
      </c>
      <c r="AV92" s="4">
        <v>0</v>
      </c>
      <c r="AW92" s="4" t="s">
        <v>15</v>
      </c>
      <c r="AX92" s="4">
        <v>0</v>
      </c>
      <c r="AY92" s="4">
        <v>0</v>
      </c>
      <c r="AZ92" s="4">
        <v>0</v>
      </c>
      <c r="BA92" s="4">
        <v>0</v>
      </c>
      <c r="BB92" s="4">
        <v>0</v>
      </c>
      <c r="BC92" s="4">
        <v>0</v>
      </c>
      <c r="BD92" s="4">
        <v>0</v>
      </c>
      <c r="BE92" s="4">
        <v>0</v>
      </c>
      <c r="BF92" s="4">
        <v>0</v>
      </c>
      <c r="BG92" s="4">
        <v>1</v>
      </c>
      <c r="BH92" s="4">
        <v>0</v>
      </c>
    </row>
    <row r="93" spans="1:64">
      <c r="A93" s="4" t="s">
        <v>309</v>
      </c>
      <c r="B93" s="4">
        <v>1</v>
      </c>
      <c r="C93" s="4"/>
      <c r="D93" s="4">
        <v>1</v>
      </c>
      <c r="E93" s="4" t="s">
        <v>61</v>
      </c>
      <c r="F93" s="4"/>
      <c r="G93" s="4" t="s">
        <v>121</v>
      </c>
      <c r="H93" s="4">
        <v>0</v>
      </c>
      <c r="I93" s="4">
        <v>0</v>
      </c>
      <c r="J93" s="4">
        <v>0</v>
      </c>
      <c r="K93" s="4">
        <v>0</v>
      </c>
      <c r="L93" s="4">
        <v>1</v>
      </c>
      <c r="M93" s="4">
        <v>1</v>
      </c>
      <c r="N93" s="4">
        <v>0</v>
      </c>
      <c r="O93" s="4">
        <v>1</v>
      </c>
      <c r="P93" s="4">
        <v>0</v>
      </c>
      <c r="Q93" s="4"/>
      <c r="R93" s="4" t="s">
        <v>63</v>
      </c>
      <c r="S93" s="4">
        <v>0</v>
      </c>
      <c r="T93" s="4">
        <v>1</v>
      </c>
      <c r="U93" s="4">
        <v>0</v>
      </c>
      <c r="V93" s="4">
        <v>0</v>
      </c>
      <c r="W93" s="4">
        <v>0</v>
      </c>
      <c r="X93" s="4">
        <v>0</v>
      </c>
      <c r="Y93" s="4">
        <v>0</v>
      </c>
      <c r="Z93" s="4">
        <v>40</v>
      </c>
      <c r="AA93" s="4">
        <v>70</v>
      </c>
      <c r="AB93" s="4">
        <v>3</v>
      </c>
      <c r="AC93" s="4">
        <v>1</v>
      </c>
      <c r="AD93" s="4" t="s">
        <v>64</v>
      </c>
      <c r="AE93" s="4">
        <v>1</v>
      </c>
      <c r="AF93" s="4" t="s">
        <v>65</v>
      </c>
      <c r="AG93" s="4">
        <v>0</v>
      </c>
      <c r="AH93" s="4">
        <v>1</v>
      </c>
      <c r="AI93" s="4">
        <v>0</v>
      </c>
      <c r="AJ93" s="4">
        <v>1</v>
      </c>
      <c r="AK93" s="4">
        <v>0</v>
      </c>
      <c r="AL93" s="4">
        <v>0</v>
      </c>
      <c r="AM93" s="4">
        <v>0</v>
      </c>
      <c r="AN93" s="4">
        <v>0</v>
      </c>
      <c r="AO93" s="4"/>
      <c r="AP93" s="4">
        <v>3</v>
      </c>
      <c r="AQ93" s="4">
        <v>1</v>
      </c>
      <c r="AR93" s="4" t="s">
        <v>100</v>
      </c>
      <c r="AS93" s="4">
        <v>0</v>
      </c>
      <c r="AT93" s="4">
        <v>1</v>
      </c>
      <c r="AU93" s="4">
        <v>0</v>
      </c>
      <c r="AV93" s="4">
        <v>0</v>
      </c>
      <c r="AW93" s="4" t="s">
        <v>310</v>
      </c>
      <c r="AX93" s="4">
        <v>1</v>
      </c>
      <c r="AY93" s="4">
        <v>1</v>
      </c>
      <c r="AZ93" s="4">
        <v>0</v>
      </c>
      <c r="BA93" s="4">
        <v>1</v>
      </c>
      <c r="BB93" s="4">
        <v>1</v>
      </c>
      <c r="BC93" s="4">
        <v>1</v>
      </c>
      <c r="BD93" s="4">
        <v>1</v>
      </c>
      <c r="BE93" s="4">
        <v>0</v>
      </c>
      <c r="BF93" s="4">
        <v>1</v>
      </c>
      <c r="BG93" s="4">
        <v>0</v>
      </c>
      <c r="BH93" s="4">
        <v>0</v>
      </c>
      <c r="BI93" t="s">
        <v>311</v>
      </c>
    </row>
    <row r="94" spans="1:64">
      <c r="A94" s="4" t="s">
        <v>309</v>
      </c>
      <c r="B94" s="4">
        <v>1</v>
      </c>
      <c r="C94" s="4"/>
      <c r="D94" s="4">
        <v>1</v>
      </c>
      <c r="E94" s="4" t="s">
        <v>69</v>
      </c>
      <c r="F94" s="4"/>
      <c r="G94" s="4" t="s">
        <v>195</v>
      </c>
      <c r="H94" s="4">
        <v>0</v>
      </c>
      <c r="I94" s="4">
        <v>1</v>
      </c>
      <c r="J94" s="4">
        <v>1</v>
      </c>
      <c r="K94" s="4">
        <v>0</v>
      </c>
      <c r="L94" s="4">
        <v>1</v>
      </c>
      <c r="M94" s="4">
        <v>1</v>
      </c>
      <c r="N94" s="4">
        <v>0</v>
      </c>
      <c r="O94" s="4">
        <v>0</v>
      </c>
      <c r="P94" s="4">
        <v>0</v>
      </c>
      <c r="Q94" s="4"/>
      <c r="R94" s="4" t="s">
        <v>97</v>
      </c>
      <c r="S94" s="4">
        <v>0</v>
      </c>
      <c r="T94" s="4">
        <v>0</v>
      </c>
      <c r="U94" s="4">
        <v>0</v>
      </c>
      <c r="V94" s="4">
        <v>0</v>
      </c>
      <c r="W94" s="4">
        <v>1</v>
      </c>
      <c r="X94" s="4">
        <v>0</v>
      </c>
      <c r="Y94" s="4">
        <v>0</v>
      </c>
      <c r="Z94" s="4">
        <v>65</v>
      </c>
      <c r="AA94" s="4">
        <v>75</v>
      </c>
      <c r="AB94" s="4">
        <v>5</v>
      </c>
      <c r="AC94" s="4">
        <v>0</v>
      </c>
      <c r="AD94" s="4" t="s">
        <v>64</v>
      </c>
      <c r="AE94" s="4">
        <v>1</v>
      </c>
      <c r="AF94" s="4" t="s">
        <v>230</v>
      </c>
      <c r="AG94" s="4">
        <v>1</v>
      </c>
      <c r="AH94" s="4">
        <v>1</v>
      </c>
      <c r="AI94" s="4">
        <v>0</v>
      </c>
      <c r="AJ94" s="4">
        <v>0</v>
      </c>
      <c r="AK94" s="4">
        <v>0</v>
      </c>
      <c r="AL94" s="4">
        <v>0</v>
      </c>
      <c r="AM94" s="4">
        <v>0</v>
      </c>
      <c r="AN94" s="4">
        <v>0</v>
      </c>
      <c r="AO94" s="4"/>
      <c r="AP94" s="4">
        <v>3</v>
      </c>
      <c r="AQ94" s="4">
        <v>1</v>
      </c>
      <c r="AR94" s="4" t="s">
        <v>84</v>
      </c>
      <c r="AS94" s="4">
        <v>1</v>
      </c>
      <c r="AT94" s="4">
        <v>1</v>
      </c>
      <c r="AU94" s="4">
        <v>0</v>
      </c>
      <c r="AV94" s="4">
        <v>0</v>
      </c>
      <c r="AW94" s="4" t="s">
        <v>312</v>
      </c>
      <c r="AX94" s="4">
        <v>1</v>
      </c>
      <c r="AY94" s="4">
        <v>1</v>
      </c>
      <c r="AZ94" s="4">
        <v>1</v>
      </c>
      <c r="BA94" s="4">
        <v>1</v>
      </c>
      <c r="BB94" s="4">
        <v>1</v>
      </c>
      <c r="BC94" s="4">
        <v>1</v>
      </c>
      <c r="BD94" s="4">
        <v>0</v>
      </c>
      <c r="BE94" s="4">
        <v>0</v>
      </c>
      <c r="BF94" s="4">
        <v>0</v>
      </c>
      <c r="BG94" s="4">
        <v>0</v>
      </c>
      <c r="BH94" s="4">
        <v>1</v>
      </c>
      <c r="BJ94" s="1"/>
    </row>
    <row r="95" spans="1:64">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J95" s="24"/>
      <c r="BK95" s="24"/>
      <c r="BL95" s="24"/>
    </row>
    <row r="96" spans="1:64">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row>
    <row r="97" spans="1:64">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row>
    <row r="98" spans="1:64">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row>
    <row r="99" spans="1:64">
      <c r="A99" s="24"/>
      <c r="B99" s="24"/>
      <c r="C99" s="24"/>
      <c r="D99" s="24"/>
      <c r="E99" s="24"/>
      <c r="F99" s="24"/>
      <c r="G99" s="24"/>
      <c r="H99" s="25"/>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row>
    <row r="100" spans="1:64">
      <c r="A100" s="24"/>
      <c r="B100" s="24"/>
      <c r="C100" s="24"/>
      <c r="D100" s="24"/>
      <c r="E100" s="24"/>
      <c r="F100" s="24"/>
      <c r="G100" s="24"/>
      <c r="H100" s="25"/>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row>
    <row r="101" spans="1:64">
      <c r="A101" s="24"/>
      <c r="B101" s="24"/>
      <c r="C101" s="24"/>
      <c r="D101" s="24"/>
      <c r="E101" s="24"/>
      <c r="F101" s="24"/>
      <c r="G101" s="24"/>
      <c r="H101" s="25"/>
      <c r="I101" s="24"/>
      <c r="J101" s="24"/>
      <c r="K101" s="24"/>
      <c r="L101" s="24"/>
      <c r="M101" s="24"/>
      <c r="N101" s="24"/>
      <c r="O101" s="24"/>
      <c r="P101" s="24"/>
      <c r="Q101" s="24"/>
      <c r="R101" s="24"/>
      <c r="S101" s="24"/>
      <c r="T101" s="24"/>
      <c r="U101" s="24"/>
      <c r="V101" s="24"/>
      <c r="W101" s="24"/>
      <c r="X101" s="24"/>
      <c r="Y101" s="24"/>
      <c r="Z101" s="26"/>
      <c r="AA101" s="24"/>
      <c r="AB101" s="24"/>
      <c r="AC101" s="24"/>
      <c r="AD101" s="24"/>
      <c r="AE101" s="24"/>
      <c r="AF101" s="24"/>
      <c r="AG101" s="24"/>
      <c r="AH101" s="24"/>
      <c r="AI101" s="24"/>
      <c r="AJ101" s="24"/>
      <c r="AK101" s="24"/>
      <c r="AL101" s="24"/>
      <c r="AM101" s="24"/>
      <c r="AN101" s="24"/>
      <c r="AO101" s="24"/>
      <c r="AP101" s="27"/>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row>
    <row r="102" spans="1:64">
      <c r="A102" s="27"/>
      <c r="B102" s="24"/>
      <c r="C102" s="24"/>
      <c r="D102" s="24"/>
      <c r="E102" s="24"/>
      <c r="F102" s="24"/>
      <c r="G102" s="24"/>
      <c r="H102" s="25"/>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row>
    <row r="103" spans="1:64">
      <c r="A103" s="27"/>
      <c r="B103" s="24"/>
      <c r="C103" s="24"/>
      <c r="D103" s="24"/>
      <c r="E103" s="24"/>
      <c r="F103" s="24"/>
      <c r="G103" s="24"/>
      <c r="H103" s="25"/>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row>
    <row r="104" spans="1:64">
      <c r="A104" s="27"/>
      <c r="B104" s="24"/>
      <c r="C104" s="24"/>
      <c r="D104" s="24"/>
      <c r="E104" s="24"/>
      <c r="F104" s="24"/>
      <c r="G104" s="24"/>
      <c r="H104" s="25"/>
      <c r="I104" s="24"/>
      <c r="J104" s="24"/>
      <c r="K104" s="24"/>
      <c r="L104" s="24"/>
      <c r="M104" s="24"/>
      <c r="N104" s="24"/>
      <c r="O104" s="24"/>
      <c r="P104" s="24"/>
      <c r="Q104" s="24"/>
      <c r="R104" s="25"/>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row>
    <row r="105" spans="1:64">
      <c r="A105" s="27"/>
      <c r="B105" s="24"/>
      <c r="C105" s="24"/>
      <c r="D105" s="24"/>
      <c r="E105" s="24"/>
      <c r="F105" s="24"/>
      <c r="G105" s="24"/>
      <c r="H105" s="25"/>
      <c r="I105" s="24"/>
      <c r="J105" s="24"/>
      <c r="K105" s="24"/>
      <c r="L105" s="24"/>
      <c r="M105" s="24"/>
      <c r="N105" s="24"/>
      <c r="O105" s="24"/>
      <c r="P105" s="24"/>
      <c r="Q105" s="24"/>
      <c r="R105" s="25"/>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row>
    <row r="106" spans="1:64">
      <c r="A106" s="27"/>
      <c r="B106" s="24"/>
      <c r="C106" s="24"/>
      <c r="D106" s="24"/>
      <c r="E106" s="24"/>
      <c r="F106" s="24"/>
      <c r="G106" s="24"/>
      <c r="H106" s="25"/>
      <c r="I106" s="24"/>
      <c r="J106" s="24"/>
      <c r="K106" s="24"/>
      <c r="L106" s="24"/>
      <c r="M106" s="24"/>
      <c r="N106" s="24"/>
      <c r="O106" s="24"/>
      <c r="P106" s="24"/>
      <c r="Q106" s="24"/>
      <c r="R106" s="25"/>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row>
    <row r="107" spans="1:64">
      <c r="A107" s="27"/>
      <c r="B107" s="24"/>
      <c r="C107" s="24"/>
      <c r="D107" s="24"/>
      <c r="E107" s="24"/>
      <c r="F107" s="24"/>
      <c r="G107" s="24"/>
      <c r="H107" s="28"/>
      <c r="I107" s="24"/>
      <c r="J107" s="24"/>
      <c r="K107" s="24"/>
      <c r="L107" s="24"/>
      <c r="M107" s="24"/>
      <c r="N107" s="24"/>
      <c r="O107" s="24"/>
      <c r="P107" s="24"/>
      <c r="Q107" s="24"/>
      <c r="R107" s="25"/>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row>
    <row r="108" spans="1:64">
      <c r="A108" s="27"/>
      <c r="B108" s="24"/>
      <c r="C108" s="24"/>
      <c r="D108" s="24"/>
      <c r="E108" s="24"/>
      <c r="F108" s="24"/>
      <c r="G108" s="24"/>
      <c r="H108" s="24"/>
      <c r="I108" s="24"/>
      <c r="J108" s="24"/>
      <c r="K108" s="24"/>
      <c r="L108" s="24"/>
      <c r="M108" s="24"/>
      <c r="N108" s="24"/>
      <c r="O108" s="24"/>
      <c r="P108" s="24"/>
      <c r="Q108" s="24"/>
      <c r="R108" s="25"/>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row>
    <row r="109" spans="1:64">
      <c r="A109" s="24"/>
      <c r="B109" s="24"/>
      <c r="C109" s="24"/>
      <c r="D109" s="24"/>
      <c r="E109" s="24"/>
      <c r="F109" s="24"/>
      <c r="G109" s="24"/>
      <c r="H109" s="24"/>
      <c r="I109" s="24"/>
      <c r="J109" s="24"/>
      <c r="K109" s="24"/>
      <c r="L109" s="24"/>
      <c r="M109" s="24"/>
      <c r="N109" s="24"/>
      <c r="O109" s="24"/>
      <c r="P109" s="24"/>
      <c r="Q109" s="24"/>
      <c r="R109" s="25"/>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row>
    <row r="110" spans="1:64">
      <c r="A110" s="24"/>
      <c r="B110" s="24"/>
      <c r="C110" s="24"/>
      <c r="D110" s="24"/>
      <c r="E110" s="24"/>
      <c r="F110" s="24"/>
      <c r="G110" s="24"/>
      <c r="H110" s="24"/>
      <c r="I110" s="24"/>
      <c r="J110" s="24"/>
      <c r="K110" s="24"/>
      <c r="L110" s="24"/>
      <c r="M110" s="24"/>
      <c r="N110" s="24"/>
      <c r="O110" s="24"/>
      <c r="P110" s="24"/>
      <c r="Q110" s="24"/>
      <c r="R110" s="25"/>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row>
    <row r="111" spans="1:64">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row>
    <row r="112" spans="1:64">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row>
    <row r="113" spans="1:64">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row>
    <row r="114" spans="1:64">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row>
    <row r="115" spans="1:64">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row>
    <row r="116" spans="1:64">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row>
    <row r="117" spans="1:64">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row>
    <row r="118" spans="1:64">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row>
    <row r="119" spans="1:64">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row>
    <row r="120" spans="1:64">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row>
    <row r="121" spans="1:64">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row>
    <row r="122" spans="1:64">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row>
    <row r="123" spans="1:64">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row>
    <row r="124" spans="1:64">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row>
    <row r="125" spans="1:64">
      <c r="BI125" s="24"/>
    </row>
  </sheetData>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F71AC-0FBE-4BB5-885A-14F0395387BA}">
  <dimension ref="A1:J23"/>
  <sheetViews>
    <sheetView topLeftCell="A4" workbookViewId="0">
      <selection activeCell="C7" sqref="C7"/>
    </sheetView>
  </sheetViews>
  <sheetFormatPr defaultRowHeight="14.5"/>
  <sheetData>
    <row r="1" spans="1:10">
      <c r="A1" s="11" t="s">
        <v>313</v>
      </c>
      <c r="B1" s="12"/>
      <c r="C1" s="11" t="s">
        <v>314</v>
      </c>
    </row>
    <row r="2" spans="1:10">
      <c r="A2" s="13" t="s">
        <v>315</v>
      </c>
      <c r="B2" s="14"/>
      <c r="C2" s="14"/>
    </row>
    <row r="3" spans="1:10">
      <c r="A3" s="12">
        <v>40.200000000000003</v>
      </c>
      <c r="B3" s="12"/>
      <c r="C3" s="12">
        <v>47.7</v>
      </c>
    </row>
    <row r="4" spans="1:10">
      <c r="A4" s="15">
        <v>45.8</v>
      </c>
      <c r="B4" s="15"/>
      <c r="C4" s="15">
        <v>49.2</v>
      </c>
      <c r="D4" s="5" t="s">
        <v>316</v>
      </c>
    </row>
    <row r="5" spans="1:10">
      <c r="A5" s="16" t="s">
        <v>2</v>
      </c>
      <c r="B5" s="17"/>
      <c r="C5" s="17"/>
      <c r="G5">
        <v>47</v>
      </c>
    </row>
    <row r="6" spans="1:10">
      <c r="A6" s="11"/>
      <c r="B6" s="12"/>
      <c r="C6" s="11"/>
    </row>
    <row r="7" spans="1:10">
      <c r="A7" s="12">
        <v>28.4</v>
      </c>
      <c r="B7" s="12"/>
      <c r="C7" s="12">
        <v>36.5</v>
      </c>
    </row>
    <row r="8" spans="1:10">
      <c r="A8" s="16" t="s">
        <v>3</v>
      </c>
      <c r="B8" s="17"/>
      <c r="C8" s="17"/>
    </row>
    <row r="9" spans="1:10">
      <c r="A9" s="12">
        <v>49.2</v>
      </c>
      <c r="B9" s="12"/>
      <c r="C9" s="12">
        <v>56.1</v>
      </c>
    </row>
    <row r="11" spans="1:10" ht="72.5">
      <c r="A11" s="5" t="s">
        <v>317</v>
      </c>
      <c r="B11" s="7" t="s">
        <v>7</v>
      </c>
      <c r="C11" s="7" t="s">
        <v>8</v>
      </c>
      <c r="D11" s="7" t="s">
        <v>9</v>
      </c>
      <c r="E11" s="7" t="s">
        <v>10</v>
      </c>
      <c r="F11" s="7" t="s">
        <v>11</v>
      </c>
      <c r="G11" s="7" t="s">
        <v>12</v>
      </c>
      <c r="H11" s="7" t="s">
        <v>13</v>
      </c>
      <c r="I11" s="7" t="s">
        <v>14</v>
      </c>
      <c r="J11" s="8" t="s">
        <v>318</v>
      </c>
    </row>
    <row r="12" spans="1:10">
      <c r="A12" s="5" t="s">
        <v>319</v>
      </c>
      <c r="B12">
        <v>37</v>
      </c>
      <c r="C12">
        <v>39.200000000000003</v>
      </c>
      <c r="D12">
        <v>39.1</v>
      </c>
      <c r="E12">
        <v>37.700000000000003</v>
      </c>
      <c r="F12">
        <v>42.5</v>
      </c>
      <c r="G12">
        <v>44.8</v>
      </c>
      <c r="H12">
        <v>49.7</v>
      </c>
      <c r="I12">
        <v>39.299999999999997</v>
      </c>
      <c r="J12">
        <v>48.4</v>
      </c>
    </row>
    <row r="13" spans="1:10">
      <c r="A13" s="5" t="s">
        <v>320</v>
      </c>
      <c r="B13">
        <v>43.5</v>
      </c>
      <c r="C13">
        <v>45.2</v>
      </c>
      <c r="D13">
        <v>43.3</v>
      </c>
      <c r="E13">
        <v>42.5</v>
      </c>
      <c r="F13">
        <v>50.3</v>
      </c>
      <c r="G13">
        <v>51.2</v>
      </c>
      <c r="H13">
        <v>56.3</v>
      </c>
      <c r="I13">
        <v>47.4</v>
      </c>
      <c r="J13">
        <v>56.4</v>
      </c>
    </row>
    <row r="15" spans="1:10">
      <c r="B15" s="2" t="s">
        <v>321</v>
      </c>
      <c r="C15" s="2" t="s">
        <v>322</v>
      </c>
      <c r="D15" s="2" t="s">
        <v>323</v>
      </c>
      <c r="E15" s="2" t="s">
        <v>324</v>
      </c>
      <c r="F15" s="2" t="s">
        <v>325</v>
      </c>
      <c r="G15" s="2" t="s">
        <v>326</v>
      </c>
      <c r="H15" s="2" t="s">
        <v>327</v>
      </c>
    </row>
    <row r="16" spans="1:10">
      <c r="A16" s="5" t="s">
        <v>319</v>
      </c>
      <c r="B16" s="12">
        <v>67</v>
      </c>
      <c r="C16" s="12">
        <v>51.8</v>
      </c>
      <c r="D16" s="12">
        <v>51.7</v>
      </c>
      <c r="E16" s="12">
        <v>37.799999999999997</v>
      </c>
      <c r="F16" s="12">
        <v>30.2</v>
      </c>
      <c r="G16" s="12">
        <v>33.6</v>
      </c>
      <c r="H16" s="12">
        <v>14.4</v>
      </c>
    </row>
    <row r="17" spans="1:8">
      <c r="A17" s="5" t="s">
        <v>320</v>
      </c>
      <c r="B17" s="12">
        <v>74</v>
      </c>
      <c r="C17" s="12">
        <v>55.2</v>
      </c>
      <c r="D17" s="12">
        <v>65.8</v>
      </c>
      <c r="E17" s="12">
        <v>48.4</v>
      </c>
      <c r="F17" s="12">
        <v>27.4</v>
      </c>
      <c r="G17" s="12">
        <v>59.5</v>
      </c>
      <c r="H17" s="12">
        <v>18.100000000000001</v>
      </c>
    </row>
    <row r="21" spans="1:8">
      <c r="A21" s="12"/>
      <c r="B21" s="18" t="s">
        <v>328</v>
      </c>
      <c r="C21" s="18" t="s">
        <v>35</v>
      </c>
      <c r="D21" s="18" t="s">
        <v>329</v>
      </c>
      <c r="E21" s="18" t="s">
        <v>330</v>
      </c>
    </row>
    <row r="22" spans="1:8">
      <c r="A22" s="11" t="s">
        <v>319</v>
      </c>
      <c r="B22" s="12">
        <v>66.400000000000006</v>
      </c>
      <c r="C22" s="12">
        <v>28.1</v>
      </c>
      <c r="D22" s="12">
        <v>38.5</v>
      </c>
      <c r="E22" s="12">
        <v>50</v>
      </c>
    </row>
    <row r="23" spans="1:8">
      <c r="A23" s="11" t="s">
        <v>320</v>
      </c>
      <c r="B23" s="12">
        <v>68.599999999999994</v>
      </c>
      <c r="C23" s="12">
        <v>37.799999999999997</v>
      </c>
      <c r="D23" s="12">
        <v>46.2</v>
      </c>
      <c r="E23" s="12">
        <v>61.3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C474F-8EDD-457D-9EB5-8B4F81C7575C}">
  <dimension ref="A2:K18"/>
  <sheetViews>
    <sheetView workbookViewId="0">
      <selection activeCell="I13" sqref="I13"/>
    </sheetView>
  </sheetViews>
  <sheetFormatPr defaultRowHeight="14.5"/>
  <sheetData>
    <row r="2" spans="1:11">
      <c r="B2" s="2" t="s">
        <v>49</v>
      </c>
      <c r="C2" s="2" t="s">
        <v>50</v>
      </c>
      <c r="D2" s="2" t="s">
        <v>51</v>
      </c>
      <c r="E2" s="2" t="s">
        <v>52</v>
      </c>
      <c r="F2" s="2" t="s">
        <v>53</v>
      </c>
      <c r="G2" s="2" t="s">
        <v>54</v>
      </c>
      <c r="H2" s="2" t="s">
        <v>55</v>
      </c>
      <c r="I2" s="2" t="s">
        <v>56</v>
      </c>
      <c r="J2" s="2" t="s">
        <v>57</v>
      </c>
      <c r="K2" s="3" t="s">
        <v>58</v>
      </c>
    </row>
    <row r="3" spans="1:11">
      <c r="A3" s="5" t="s">
        <v>315</v>
      </c>
      <c r="B3" s="12">
        <v>74.2</v>
      </c>
      <c r="C3" s="12">
        <v>62.4</v>
      </c>
      <c r="D3" s="12">
        <v>30.1</v>
      </c>
      <c r="E3" s="12">
        <v>38.700000000000003</v>
      </c>
      <c r="F3" s="12">
        <v>35.5</v>
      </c>
      <c r="G3" s="12">
        <v>26.9</v>
      </c>
      <c r="H3" s="12">
        <v>38.700000000000003</v>
      </c>
      <c r="I3" s="12">
        <v>16.100000000000001</v>
      </c>
      <c r="J3" s="12">
        <v>64.5</v>
      </c>
      <c r="K3" s="12">
        <v>12.9</v>
      </c>
    </row>
    <row r="4" spans="1:11">
      <c r="A4" s="5" t="s">
        <v>2</v>
      </c>
      <c r="B4" s="12">
        <v>60</v>
      </c>
      <c r="C4" s="12">
        <v>45</v>
      </c>
      <c r="D4" s="12">
        <v>12.5</v>
      </c>
      <c r="E4" s="12">
        <v>30</v>
      </c>
      <c r="F4" s="12">
        <v>17.5</v>
      </c>
      <c r="G4" s="12">
        <v>27.5</v>
      </c>
      <c r="H4" s="12">
        <v>50</v>
      </c>
      <c r="I4" s="12">
        <v>12.5</v>
      </c>
      <c r="J4" s="12">
        <v>50</v>
      </c>
      <c r="K4" s="12">
        <v>27.5</v>
      </c>
    </row>
    <row r="5" spans="1:11">
      <c r="A5" s="5" t="s">
        <v>3</v>
      </c>
      <c r="B5" s="12">
        <v>84.9</v>
      </c>
      <c r="C5" s="12">
        <v>75.5</v>
      </c>
      <c r="D5" s="12">
        <v>43.4</v>
      </c>
      <c r="E5" s="12">
        <v>45.3</v>
      </c>
      <c r="F5" s="12">
        <v>49.1</v>
      </c>
      <c r="G5" s="12">
        <v>26.4</v>
      </c>
      <c r="H5" s="12">
        <v>30.2</v>
      </c>
      <c r="I5" s="12">
        <v>18.899999999999999</v>
      </c>
      <c r="J5" s="12">
        <v>75.5</v>
      </c>
      <c r="K5" s="12">
        <v>1.9</v>
      </c>
    </row>
    <row r="8" spans="1:11">
      <c r="C8" s="5" t="s">
        <v>315</v>
      </c>
      <c r="D8" s="5" t="s">
        <v>2</v>
      </c>
      <c r="E8" s="5" t="s">
        <v>3</v>
      </c>
    </row>
    <row r="9" spans="1:11">
      <c r="B9" s="2" t="s">
        <v>49</v>
      </c>
      <c r="C9" s="12">
        <v>74.2</v>
      </c>
      <c r="D9" s="12">
        <v>60</v>
      </c>
      <c r="E9" s="12">
        <v>84.9</v>
      </c>
    </row>
    <row r="10" spans="1:11">
      <c r="B10" s="2" t="s">
        <v>50</v>
      </c>
      <c r="C10" s="12">
        <v>62.4</v>
      </c>
      <c r="D10" s="12">
        <v>45</v>
      </c>
      <c r="E10" s="12">
        <v>75.5</v>
      </c>
    </row>
    <row r="11" spans="1:11">
      <c r="B11" s="2" t="s">
        <v>51</v>
      </c>
      <c r="C11" s="12">
        <v>30.1</v>
      </c>
      <c r="D11" s="12">
        <v>12.5</v>
      </c>
      <c r="E11" s="12">
        <v>43.4</v>
      </c>
    </row>
    <row r="12" spans="1:11">
      <c r="B12" s="2" t="s">
        <v>52</v>
      </c>
      <c r="C12" s="12">
        <v>38.700000000000003</v>
      </c>
      <c r="D12" s="12">
        <v>30</v>
      </c>
      <c r="E12" s="12">
        <v>45.3</v>
      </c>
    </row>
    <row r="13" spans="1:11">
      <c r="B13" s="2" t="s">
        <v>53</v>
      </c>
      <c r="C13" s="12">
        <v>35.5</v>
      </c>
      <c r="D13" s="12">
        <v>17.5</v>
      </c>
      <c r="E13" s="12">
        <v>49.1</v>
      </c>
    </row>
    <row r="14" spans="1:11">
      <c r="B14" s="2" t="s">
        <v>54</v>
      </c>
      <c r="C14" s="12">
        <v>26.9</v>
      </c>
      <c r="D14" s="12">
        <v>27.5</v>
      </c>
      <c r="E14" s="12">
        <v>26.4</v>
      </c>
    </row>
    <row r="15" spans="1:11">
      <c r="B15" s="2" t="s">
        <v>55</v>
      </c>
      <c r="C15" s="12">
        <v>38.700000000000003</v>
      </c>
      <c r="D15" s="12">
        <v>50</v>
      </c>
      <c r="E15" s="12">
        <v>30.2</v>
      </c>
    </row>
    <row r="16" spans="1:11">
      <c r="B16" s="2" t="s">
        <v>56</v>
      </c>
      <c r="C16" s="12">
        <v>16.100000000000001</v>
      </c>
      <c r="D16" s="12">
        <v>12.5</v>
      </c>
      <c r="E16" s="12">
        <v>18.899999999999999</v>
      </c>
    </row>
    <row r="17" spans="2:5">
      <c r="B17" s="2" t="s">
        <v>57</v>
      </c>
      <c r="C17" s="12">
        <v>64.5</v>
      </c>
      <c r="D17" s="12">
        <v>50</v>
      </c>
      <c r="E17" s="12">
        <v>75.5</v>
      </c>
    </row>
    <row r="18" spans="2:5">
      <c r="C18" s="12"/>
      <c r="D18" s="12"/>
      <c r="E18" s="1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4AFF4-012B-4AA8-A4D3-2B2B837D7D82}">
  <dimension ref="A2:I14"/>
  <sheetViews>
    <sheetView workbookViewId="0">
      <selection activeCell="C14" sqref="C14"/>
    </sheetView>
  </sheetViews>
  <sheetFormatPr defaultRowHeight="14.5"/>
  <cols>
    <col min="1" max="1" width="20.81640625" customWidth="1"/>
    <col min="2" max="2" width="17.54296875" customWidth="1"/>
    <col min="3" max="3" width="22.1796875" customWidth="1"/>
    <col min="4" max="4" width="31.54296875" customWidth="1"/>
    <col min="5" max="5" width="15.54296875" customWidth="1"/>
  </cols>
  <sheetData>
    <row r="2" spans="1:9" ht="29">
      <c r="A2" s="12"/>
      <c r="B2" s="19" t="s">
        <v>44</v>
      </c>
      <c r="C2" s="19" t="s">
        <v>45</v>
      </c>
      <c r="D2" s="19" t="s">
        <v>46</v>
      </c>
      <c r="E2" s="19" t="s">
        <v>47</v>
      </c>
    </row>
    <row r="3" spans="1:9">
      <c r="A3" s="11" t="s">
        <v>315</v>
      </c>
      <c r="B3" s="12">
        <v>43</v>
      </c>
      <c r="C3" s="12">
        <v>72</v>
      </c>
      <c r="D3" s="12">
        <v>31.2</v>
      </c>
      <c r="E3" s="12">
        <v>20.399999999999999</v>
      </c>
    </row>
    <row r="4" spans="1:9">
      <c r="A4" s="11" t="s">
        <v>2</v>
      </c>
      <c r="B4" s="12">
        <v>35</v>
      </c>
      <c r="C4" s="12">
        <v>60</v>
      </c>
      <c r="D4" s="12">
        <v>27.5</v>
      </c>
      <c r="E4" s="12">
        <v>32.5</v>
      </c>
    </row>
    <row r="5" spans="1:9">
      <c r="A5" s="11" t="s">
        <v>3</v>
      </c>
      <c r="B5" s="12">
        <v>49.1</v>
      </c>
      <c r="C5" s="12">
        <v>81.099999999999994</v>
      </c>
      <c r="D5" s="12">
        <v>34</v>
      </c>
      <c r="E5" s="12">
        <v>11.3</v>
      </c>
    </row>
    <row r="10" spans="1:9" ht="72.5">
      <c r="A10" s="12"/>
      <c r="B10" s="19" t="s">
        <v>7</v>
      </c>
      <c r="C10" s="19" t="s">
        <v>8</v>
      </c>
      <c r="D10" s="19" t="s">
        <v>9</v>
      </c>
      <c r="E10" s="19" t="s">
        <v>10</v>
      </c>
      <c r="F10" s="19" t="s">
        <v>11</v>
      </c>
      <c r="G10" s="19" t="s">
        <v>12</v>
      </c>
      <c r="H10" s="19" t="s">
        <v>13</v>
      </c>
      <c r="I10" s="19" t="s">
        <v>14</v>
      </c>
    </row>
    <row r="11" spans="1:9">
      <c r="A11" s="11" t="s">
        <v>331</v>
      </c>
      <c r="B11" s="12">
        <v>40.5</v>
      </c>
      <c r="C11" s="12">
        <v>45.9</v>
      </c>
      <c r="D11" s="12">
        <v>39.200000000000003</v>
      </c>
      <c r="E11" s="12">
        <v>46.2</v>
      </c>
      <c r="F11" s="12">
        <v>45.8</v>
      </c>
      <c r="G11" s="12">
        <v>53.2</v>
      </c>
      <c r="H11" s="12">
        <v>56.3</v>
      </c>
      <c r="I11" s="12">
        <v>56.3</v>
      </c>
    </row>
    <row r="12" spans="1:9">
      <c r="A12" s="11" t="s">
        <v>332</v>
      </c>
      <c r="B12" s="12">
        <v>64.3</v>
      </c>
      <c r="C12" s="12">
        <v>72.099999999999994</v>
      </c>
      <c r="D12" s="12">
        <v>70.599999999999994</v>
      </c>
      <c r="E12" s="12">
        <v>69.2</v>
      </c>
      <c r="F12" s="12">
        <v>76.3</v>
      </c>
      <c r="G12" s="12">
        <v>79</v>
      </c>
      <c r="H12" s="12">
        <v>68.8</v>
      </c>
      <c r="I12" s="12">
        <v>68.8</v>
      </c>
    </row>
    <row r="13" spans="1:9">
      <c r="A13" s="11" t="s">
        <v>333</v>
      </c>
      <c r="B13" s="12">
        <v>33.299999999999997</v>
      </c>
      <c r="C13" s="12">
        <v>31.1</v>
      </c>
      <c r="D13" s="12">
        <v>23.5</v>
      </c>
      <c r="E13" s="12">
        <v>42.3</v>
      </c>
      <c r="F13" s="12">
        <v>30.5</v>
      </c>
      <c r="G13" s="12">
        <v>38.700000000000003</v>
      </c>
      <c r="H13" s="12">
        <v>37.5</v>
      </c>
      <c r="I13" s="12">
        <v>37.5</v>
      </c>
    </row>
    <row r="14" spans="1:9">
      <c r="A14" s="11" t="s">
        <v>47</v>
      </c>
      <c r="B14" s="12">
        <v>28.6</v>
      </c>
      <c r="C14" s="12">
        <v>23</v>
      </c>
      <c r="D14" s="12">
        <v>25.5</v>
      </c>
      <c r="E14" s="12">
        <v>23.1</v>
      </c>
      <c r="F14" s="12">
        <v>13.6</v>
      </c>
      <c r="G14" s="12">
        <v>14.5</v>
      </c>
      <c r="H14" s="12">
        <v>18.8</v>
      </c>
      <c r="I14" s="12">
        <v>18.8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8E735-6BB5-46B6-BC09-44D1D4664AD7}">
  <dimension ref="A1:J22"/>
  <sheetViews>
    <sheetView topLeftCell="A4" workbookViewId="0">
      <selection activeCell="F14" sqref="F14"/>
    </sheetView>
  </sheetViews>
  <sheetFormatPr defaultRowHeight="14.5"/>
  <cols>
    <col min="1" max="1" width="33.1796875" customWidth="1"/>
  </cols>
  <sheetData>
    <row r="1" spans="1:2" ht="111" customHeight="1">
      <c r="A1" s="10" t="s">
        <v>334</v>
      </c>
    </row>
    <row r="2" spans="1:2">
      <c r="A2" s="11" t="s">
        <v>315</v>
      </c>
      <c r="B2" s="12"/>
    </row>
    <row r="3" spans="1:2">
      <c r="A3" s="11">
        <v>4</v>
      </c>
      <c r="B3" s="12">
        <v>12.90322581</v>
      </c>
    </row>
    <row r="4" spans="1:2">
      <c r="A4" s="11">
        <v>3</v>
      </c>
      <c r="B4" s="12">
        <v>31.1827957</v>
      </c>
    </row>
    <row r="5" spans="1:2">
      <c r="A5" s="11">
        <v>2</v>
      </c>
      <c r="B5" s="12">
        <v>44.086021510000002</v>
      </c>
    </row>
    <row r="6" spans="1:2">
      <c r="A6" s="11">
        <v>1</v>
      </c>
      <c r="B6" s="12">
        <v>11.827956990000001</v>
      </c>
    </row>
    <row r="7" spans="1:2">
      <c r="A7" s="11" t="s">
        <v>3</v>
      </c>
      <c r="B7" s="12"/>
    </row>
    <row r="8" spans="1:2">
      <c r="A8" s="11">
        <v>4</v>
      </c>
      <c r="B8" s="12">
        <v>17</v>
      </c>
    </row>
    <row r="9" spans="1:2">
      <c r="A9" s="11">
        <v>3</v>
      </c>
      <c r="B9" s="12">
        <v>35.799999999999997</v>
      </c>
    </row>
    <row r="10" spans="1:2">
      <c r="A10" s="11">
        <v>2</v>
      </c>
      <c r="B10" s="12">
        <v>39.6</v>
      </c>
    </row>
    <row r="11" spans="1:2">
      <c r="A11" s="11">
        <v>1</v>
      </c>
      <c r="B11" s="12">
        <v>7.5</v>
      </c>
    </row>
    <row r="12" spans="1:2">
      <c r="A12" s="11" t="s">
        <v>2</v>
      </c>
      <c r="B12" s="12"/>
    </row>
    <row r="13" spans="1:2">
      <c r="A13" s="11">
        <v>4</v>
      </c>
      <c r="B13" s="12">
        <v>7.5</v>
      </c>
    </row>
    <row r="14" spans="1:2">
      <c r="A14" s="11">
        <v>3</v>
      </c>
      <c r="B14" s="12">
        <v>25</v>
      </c>
    </row>
    <row r="15" spans="1:2">
      <c r="A15" s="11">
        <v>2</v>
      </c>
      <c r="B15" s="12">
        <v>50</v>
      </c>
    </row>
    <row r="16" spans="1:2">
      <c r="A16" s="11">
        <v>1</v>
      </c>
      <c r="B16" s="12">
        <v>17.5</v>
      </c>
    </row>
    <row r="18" spans="1:10" ht="72.5">
      <c r="A18" s="12"/>
      <c r="B18" s="19" t="s">
        <v>7</v>
      </c>
      <c r="C18" s="19" t="s">
        <v>8</v>
      </c>
      <c r="D18" s="19" t="s">
        <v>9</v>
      </c>
      <c r="E18" s="19" t="s">
        <v>10</v>
      </c>
      <c r="F18" s="19" t="s">
        <v>11</v>
      </c>
      <c r="G18" s="19" t="s">
        <v>12</v>
      </c>
      <c r="H18" s="19" t="s">
        <v>13</v>
      </c>
      <c r="I18" s="19" t="s">
        <v>14</v>
      </c>
      <c r="J18" s="20" t="s">
        <v>318</v>
      </c>
    </row>
    <row r="19" spans="1:10">
      <c r="A19" s="21">
        <v>4</v>
      </c>
      <c r="B19" s="12">
        <v>9.5</v>
      </c>
      <c r="C19" s="12">
        <v>9.8000000000000007</v>
      </c>
      <c r="D19" s="12">
        <v>11.8</v>
      </c>
      <c r="E19" s="12">
        <v>19.2</v>
      </c>
      <c r="F19" s="12">
        <v>13.6</v>
      </c>
      <c r="G19" s="12">
        <v>11.3</v>
      </c>
      <c r="H19" s="12">
        <v>12.5</v>
      </c>
      <c r="I19" s="12">
        <v>11.3</v>
      </c>
      <c r="J19" s="12">
        <v>12.5</v>
      </c>
    </row>
    <row r="20" spans="1:10">
      <c r="A20" s="21">
        <v>3</v>
      </c>
      <c r="B20" s="12">
        <v>33.299999999999997</v>
      </c>
      <c r="C20" s="12">
        <v>34.4</v>
      </c>
      <c r="D20" s="12">
        <v>33.299999999999997</v>
      </c>
      <c r="E20" s="12">
        <v>19.2</v>
      </c>
      <c r="F20" s="12">
        <v>33.9</v>
      </c>
      <c r="G20" s="12">
        <v>37.1</v>
      </c>
      <c r="H20" s="12">
        <v>31.25</v>
      </c>
      <c r="I20" s="12">
        <v>30.2</v>
      </c>
      <c r="J20" s="12">
        <v>37.5</v>
      </c>
    </row>
    <row r="21" spans="1:10">
      <c r="A21" s="21">
        <v>2</v>
      </c>
      <c r="B21" s="12">
        <v>45.2</v>
      </c>
      <c r="C21" s="12">
        <v>47.5</v>
      </c>
      <c r="D21" s="12">
        <v>45.1</v>
      </c>
      <c r="E21" s="12">
        <v>50</v>
      </c>
      <c r="F21" s="12">
        <v>44.1</v>
      </c>
      <c r="G21" s="12">
        <v>41.9</v>
      </c>
      <c r="H21" s="12">
        <v>50</v>
      </c>
      <c r="I21" s="12">
        <v>45.3</v>
      </c>
      <c r="J21" s="12">
        <v>40.625</v>
      </c>
    </row>
    <row r="22" spans="1:10">
      <c r="A22" s="21">
        <v>1</v>
      </c>
      <c r="B22" s="12">
        <v>11.9</v>
      </c>
      <c r="C22" s="12">
        <v>8.1999999999999993</v>
      </c>
      <c r="D22" s="12">
        <v>9.8000000000000007</v>
      </c>
      <c r="E22" s="12">
        <v>11.5</v>
      </c>
      <c r="F22" s="12">
        <v>8.5</v>
      </c>
      <c r="G22" s="12">
        <v>9.6999999999999993</v>
      </c>
      <c r="H22" s="12">
        <v>6.25</v>
      </c>
      <c r="I22" s="12">
        <v>13.2</v>
      </c>
      <c r="J22" s="12">
        <v>13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D24B8-C342-42E7-93A7-1518F4B3C7AD}">
  <dimension ref="A1:I15"/>
  <sheetViews>
    <sheetView workbookViewId="0">
      <selection activeCell="A7" sqref="A7:I15"/>
    </sheetView>
  </sheetViews>
  <sheetFormatPr defaultRowHeight="14.5"/>
  <sheetData>
    <row r="1" spans="1:9">
      <c r="A1" s="13" t="s">
        <v>315</v>
      </c>
      <c r="B1" s="12"/>
    </row>
    <row r="2" spans="1:9">
      <c r="A2" s="22">
        <v>0.72</v>
      </c>
      <c r="B2" s="12"/>
    </row>
    <row r="3" spans="1:9">
      <c r="A3" s="12"/>
      <c r="B3" s="12"/>
    </row>
    <row r="4" spans="1:9">
      <c r="A4" s="13" t="s">
        <v>2</v>
      </c>
      <c r="B4" s="13" t="s">
        <v>3</v>
      </c>
      <c r="C4" s="6"/>
    </row>
    <row r="5" spans="1:9">
      <c r="A5" s="12">
        <v>57.5</v>
      </c>
      <c r="B5" s="22">
        <v>0.83</v>
      </c>
    </row>
    <row r="6" spans="1:9">
      <c r="A6" s="9"/>
      <c r="B6" s="9"/>
      <c r="C6" s="9"/>
      <c r="D6" s="9"/>
      <c r="E6" s="9"/>
      <c r="F6" s="9"/>
      <c r="G6" s="9"/>
      <c r="H6" s="9"/>
      <c r="I6" s="9"/>
    </row>
    <row r="7" spans="1:9" ht="72.5">
      <c r="A7" s="19" t="s">
        <v>7</v>
      </c>
      <c r="B7" s="19" t="s">
        <v>8</v>
      </c>
      <c r="C7" s="19" t="s">
        <v>9</v>
      </c>
      <c r="D7" s="19" t="s">
        <v>10</v>
      </c>
      <c r="E7" s="19" t="s">
        <v>11</v>
      </c>
      <c r="F7" s="19" t="s">
        <v>12</v>
      </c>
      <c r="G7" s="19" t="s">
        <v>13</v>
      </c>
      <c r="H7" s="19" t="s">
        <v>14</v>
      </c>
      <c r="I7" s="20" t="s">
        <v>318</v>
      </c>
    </row>
    <row r="8" spans="1:9">
      <c r="A8" s="12">
        <f>SUM(26/42)*100</f>
        <v>61.904761904761905</v>
      </c>
      <c r="B8" s="12">
        <f>SUM(43/61)*100</f>
        <v>70.491803278688522</v>
      </c>
      <c r="C8" s="12">
        <f>SUM(37/51)*100</f>
        <v>72.549019607843135</v>
      </c>
      <c r="D8" s="12">
        <f>SUM(18/26)*100</f>
        <v>69.230769230769226</v>
      </c>
      <c r="E8" s="12">
        <f>SUM(47/59)*100</f>
        <v>79.66101694915254</v>
      </c>
      <c r="F8" s="12">
        <f>SUM(50/62)*100</f>
        <v>80.645161290322577</v>
      </c>
      <c r="G8" s="12">
        <f>SUM(12/16)*100</f>
        <v>75</v>
      </c>
      <c r="H8" s="12">
        <f>SUM(37/53)*100</f>
        <v>69.811320754716974</v>
      </c>
      <c r="I8" s="22">
        <v>1</v>
      </c>
    </row>
    <row r="11" spans="1:9">
      <c r="A11" s="23" t="s">
        <v>321</v>
      </c>
      <c r="B11" s="23" t="s">
        <v>322</v>
      </c>
      <c r="C11" s="23" t="s">
        <v>323</v>
      </c>
      <c r="D11" s="23" t="s">
        <v>324</v>
      </c>
      <c r="E11" s="23" t="s">
        <v>325</v>
      </c>
      <c r="F11" s="23" t="s">
        <v>326</v>
      </c>
      <c r="G11" s="23" t="s">
        <v>327</v>
      </c>
    </row>
    <row r="12" spans="1:9">
      <c r="A12" s="12">
        <f>(4/5)*100</f>
        <v>80</v>
      </c>
      <c r="B12" s="12">
        <f>SUM(19/23)*100</f>
        <v>82.608695652173907</v>
      </c>
      <c r="C12" s="12">
        <v>83.3</v>
      </c>
      <c r="D12" s="12">
        <v>81.25</v>
      </c>
      <c r="E12" s="12">
        <v>66.599999999999994</v>
      </c>
      <c r="F12" s="12">
        <v>72.7</v>
      </c>
      <c r="G12" s="22">
        <v>0.25</v>
      </c>
    </row>
    <row r="14" spans="1:9">
      <c r="A14" s="18" t="s">
        <v>328</v>
      </c>
      <c r="B14" s="18" t="s">
        <v>35</v>
      </c>
      <c r="C14" s="18" t="s">
        <v>329</v>
      </c>
      <c r="D14" s="18" t="s">
        <v>330</v>
      </c>
    </row>
    <row r="15" spans="1:9">
      <c r="A15" s="12">
        <v>100</v>
      </c>
      <c r="B15" s="12">
        <f>SUM(9/16)*100</f>
        <v>56.25</v>
      </c>
      <c r="C15" s="12">
        <f>SUM(36/46)*100</f>
        <v>78.260869565217391</v>
      </c>
      <c r="D15" s="12">
        <f>SUM(9/12)*100</f>
        <v>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35123-15C1-4D7C-AA3B-973B4D3C4059}">
  <dimension ref="A2:H5"/>
  <sheetViews>
    <sheetView workbookViewId="0">
      <selection activeCell="A2" sqref="A2:H5"/>
    </sheetView>
  </sheetViews>
  <sheetFormatPr defaultRowHeight="14.5"/>
  <sheetData>
    <row r="2" spans="1:8" ht="29">
      <c r="B2" s="7" t="s">
        <v>32</v>
      </c>
      <c r="C2" s="7" t="s">
        <v>33</v>
      </c>
      <c r="D2" s="7" t="s">
        <v>34</v>
      </c>
      <c r="E2" s="7" t="s">
        <v>35</v>
      </c>
      <c r="F2" s="7" t="s">
        <v>36</v>
      </c>
      <c r="G2" s="7" t="s">
        <v>37</v>
      </c>
      <c r="H2" s="7" t="s">
        <v>38</v>
      </c>
    </row>
    <row r="3" spans="1:8">
      <c r="A3" s="5" t="s">
        <v>315</v>
      </c>
      <c r="B3" s="12">
        <v>31.2</v>
      </c>
      <c r="C3" s="12">
        <v>49.1</v>
      </c>
      <c r="D3" s="12">
        <v>21.5</v>
      </c>
      <c r="E3" s="12">
        <v>41.9</v>
      </c>
      <c r="F3" s="12">
        <v>7.5</v>
      </c>
      <c r="G3" s="12">
        <v>3.2</v>
      </c>
      <c r="H3" s="12">
        <v>6.5</v>
      </c>
    </row>
    <row r="4" spans="1:8">
      <c r="A4" s="5" t="s">
        <v>3</v>
      </c>
      <c r="B4" s="12">
        <v>15.1</v>
      </c>
      <c r="C4" s="12">
        <v>66</v>
      </c>
      <c r="D4" s="12">
        <v>35.799999999999997</v>
      </c>
      <c r="E4" s="12">
        <v>66</v>
      </c>
      <c r="F4" s="12">
        <v>9.4</v>
      </c>
      <c r="G4" s="12">
        <v>3.8</v>
      </c>
      <c r="H4" s="12">
        <v>15</v>
      </c>
    </row>
    <row r="5" spans="1:8">
      <c r="A5" s="5" t="s">
        <v>2</v>
      </c>
      <c r="B5" s="12">
        <v>52.5</v>
      </c>
      <c r="C5" s="12">
        <v>50</v>
      </c>
      <c r="D5" s="12">
        <v>2.5</v>
      </c>
      <c r="E5" s="12">
        <v>8</v>
      </c>
      <c r="F5" s="12">
        <v>5</v>
      </c>
      <c r="G5" s="12">
        <v>2.5</v>
      </c>
      <c r="H5" s="12">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F72C5DC61E2346A2EC0B5976FF76FC" ma:contentTypeVersion="19" ma:contentTypeDescription="Create a new document." ma:contentTypeScope="" ma:versionID="4144bdf43f3a085e805ad0130ec67609">
  <xsd:schema xmlns:xsd="http://www.w3.org/2001/XMLSchema" xmlns:xs="http://www.w3.org/2001/XMLSchema" xmlns:p="http://schemas.microsoft.com/office/2006/metadata/properties" xmlns:ns2="470afefa-d9e0-45e2-b4ac-9400f981fd78" xmlns:ns3="b387f93a-ca5e-43ff-912a-d520567cc483" targetNamespace="http://schemas.microsoft.com/office/2006/metadata/properties" ma:root="true" ma:fieldsID="40b110696067ce8b7dd875030ca4eff6" ns2:_="" ns3:_="">
    <xsd:import namespace="470afefa-d9e0-45e2-b4ac-9400f981fd78"/>
    <xsd:import namespace="b387f93a-ca5e-43ff-912a-d520567cc48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0afefa-d9e0-45e2-b4ac-9400f981fd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af2baf6-ebcf-4401-a40a-04fd72b9752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87f93a-ca5e-43ff-912a-d520567cc48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0b6f5ec-c084-4956-8b59-f75fbd93f311}" ma:internalName="TaxCatchAll" ma:showField="CatchAllData" ma:web="b387f93a-ca5e-43ff-912a-d520567cc4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70afefa-d9e0-45e2-b4ac-9400f981fd78">
      <Terms xmlns="http://schemas.microsoft.com/office/infopath/2007/PartnerControls"/>
    </lcf76f155ced4ddcb4097134ff3c332f>
    <TaxCatchAll xmlns="b387f93a-ca5e-43ff-912a-d520567cc48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1AC0DF-1DAC-43BB-A247-3C50E63A8D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0afefa-d9e0-45e2-b4ac-9400f981fd78"/>
    <ds:schemaRef ds:uri="b387f93a-ca5e-43ff-912a-d520567cc4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1D6A50-5949-4F91-94AA-14495AAE0805}">
  <ds:schemaRefs>
    <ds:schemaRef ds:uri="http://schemas.microsoft.com/office/2006/metadata/properties"/>
    <ds:schemaRef ds:uri="http://schemas.microsoft.com/office/infopath/2007/PartnerControls"/>
    <ds:schemaRef ds:uri="470afefa-d9e0-45e2-b4ac-9400f981fd78"/>
    <ds:schemaRef ds:uri="b387f93a-ca5e-43ff-912a-d520567cc483"/>
  </ds:schemaRefs>
</ds:datastoreItem>
</file>

<file path=customXml/itemProps3.xml><?xml version="1.0" encoding="utf-8"?>
<ds:datastoreItem xmlns:ds="http://schemas.openxmlformats.org/officeDocument/2006/customXml" ds:itemID="{5008CC47-9301-490D-93CF-7BA3922DDC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Survey data part 1</vt:lpstr>
      <vt:lpstr>Average Cut-%Core</vt:lpstr>
      <vt:lpstr>Type of Work Impacted</vt:lpstr>
      <vt:lpstr>Impact on Partner</vt:lpstr>
      <vt:lpstr>Impact on Org</vt:lpstr>
      <vt:lpstr>Length of funding</vt:lpstr>
      <vt:lpstr>Source of Funding Loss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Benjamin Claeson</dc:creator>
  <cp:keywords/>
  <dc:description/>
  <cp:lastModifiedBy>Ami Hedenborg</cp:lastModifiedBy>
  <cp:revision/>
  <dcterms:created xsi:type="dcterms:W3CDTF">2026-06-17T08:36:30Z</dcterms:created>
  <dcterms:modified xsi:type="dcterms:W3CDTF">2026-09-14T19:32:19Z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0x01010077F72C5DC61E2346A2EC0B5976FF76FC</vt:lpwstr>
  </property>
</Properties>
</file>