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erhverv.sharepoint.com/sites/ITBsekretariat879/Delte dokumenter/Kommunikation/5. Analyser og Rapporter/Branchetal/E-indkomst fra DS/"/>
    </mc:Choice>
  </mc:AlternateContent>
  <xr:revisionPtr revIDLastSave="120" documentId="8_{FB078D61-F04C-4112-9860-5682ED270F5A}" xr6:coauthVersionLast="44" xr6:coauthVersionMax="44" xr10:uidLastSave="{C5DE2434-111A-45DD-A819-D68897B9A336}"/>
  <bookViews>
    <workbookView xWindow="-120" yWindow="-120" windowWidth="29040" windowHeight="15840" activeTab="1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4" l="1"/>
  <c r="I15" i="4"/>
  <c r="J15" i="3"/>
  <c r="I15" i="3"/>
  <c r="I16" i="1"/>
  <c r="J22" i="2"/>
  <c r="I22" i="2"/>
  <c r="AT5" i="2"/>
  <c r="J20" i="1"/>
  <c r="I20" i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J18" i="2"/>
  <c r="I18" i="2"/>
  <c r="J16" i="1"/>
  <c r="K20" i="1" l="1"/>
  <c r="L20" i="1" s="1"/>
  <c r="K22" i="2" l="1"/>
  <c r="L22" i="2" s="1"/>
  <c r="K16" i="1"/>
  <c r="L16" i="1" s="1"/>
  <c r="K15" i="4"/>
  <c r="L15" i="4" s="1"/>
  <c r="K15" i="3"/>
  <c r="L15" i="3" s="1"/>
  <c r="K18" i="2" l="1"/>
  <c r="L18" i="2" s="1"/>
</calcChain>
</file>

<file path=xl/sharedStrings.xml><?xml version="1.0" encoding="utf-8"?>
<sst xmlns="http://schemas.openxmlformats.org/spreadsheetml/2006/main" count="370" uniqueCount="67">
  <si>
    <t>Antal fuldtidsansatte, sæsonkorrigeret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</si>
  <si>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</si>
  <si>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</si>
  <si>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</si>
  <si>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</si>
  <si>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</si>
  <si>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</si>
  <si>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</si>
  <si>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</si>
  <si>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</si>
  <si>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</si>
  <si>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</si>
  <si>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</si>
  <si>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</si>
  <si>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</si>
  <si>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</si>
  <si>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</si>
  <si>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</si>
  <si>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</si>
  <si>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</si>
  <si>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</si>
  <si>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</si>
  <si>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</si>
  <si>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</si>
  <si>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</si>
  <si>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</si>
  <si>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</si>
  <si>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</si>
  <si>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</si>
  <si>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</si>
  <si>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</si>
  <si>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</si>
  <si>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</si>
  <si>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</si>
  <si>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</si>
  <si>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</si>
  <si>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Forskel i %</t>
  </si>
  <si>
    <t>i mio. kr.</t>
  </si>
  <si>
    <t>i %</t>
  </si>
  <si>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</si>
  <si>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</si>
  <si>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</si>
  <si>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</si>
  <si>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</si>
  <si>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</si>
  <si>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</si>
  <si>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</si>
  <si>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</si>
  <si>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</si>
  <si>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</si>
  <si>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</si>
  <si>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</si>
  <si>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</si>
  <si>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</si>
  <si>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</si>
  <si>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</si>
  <si>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Eksport kvartalsvis, mio. kr. løbende priser, sæsonkorrigeret</t>
  </si>
  <si>
    <t>Procent af samlede omsætning</t>
  </si>
  <si>
    <t>2019K3</t>
  </si>
  <si>
    <t>2019K4</t>
  </si>
  <si>
    <t>Samlet omsætning i it-branchen</t>
  </si>
  <si>
    <t>Samlet eksport i It-branchen</t>
  </si>
  <si>
    <t>2020K1</t>
  </si>
  <si>
    <t>K1 2020</t>
  </si>
  <si>
    <t>K1 2019</t>
  </si>
  <si>
    <t>2020 K1</t>
  </si>
  <si>
    <t>Gennemsnitlig månedsløn, faste priser, sæsonkorrigeret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</si>
</sst>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\ _k_r_.;[Red]#,##0\ _k_r_.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/>
    <xf numFmtId="3" fontId="5" fillId="3" borderId="0" applyNumberFormat="0" applyAlignment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Fill="1" applyProtection="1"/>
    <xf numFmtId="0" fontId="2" fillId="0" borderId="0" xfId="0" applyFont="1" applyBorder="1"/>
    <xf numFmtId="0" fontId="0" fillId="0" borderId="0" xfId="0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Fill="1" applyProtection="1"/>
    <xf numFmtId="3" fontId="0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2" fillId="0" borderId="0" xfId="0" applyFont="1"/>
    <xf numFmtId="3" fontId="1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3" fontId="0" fillId="0" borderId="0" xfId="1" applyNumberFormat="1" applyFont="1" applyFill="1" applyBorder="1"/>
    <xf numFmtId="166" fontId="0" fillId="0" borderId="0" xfId="0" applyNumberFormat="1" applyFont="1" applyBorder="1"/>
    <xf numFmtId="3" fontId="1" fillId="0" borderId="0" xfId="1" applyNumberFormat="1" applyFont="1" applyFill="1" applyBorder="1"/>
    <xf numFmtId="3" fontId="0" fillId="0" borderId="0" xfId="0" applyNumberFormat="1" applyFont="1" applyFill="1" applyProtection="1"/>
    <xf numFmtId="3" fontId="0" fillId="0" borderId="0" xfId="0" applyNumberFormat="1" applyFont="1"/>
    <xf numFmtId="0" fontId="0" fillId="0" borderId="0" xfId="0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/>
    <xf numFmtId="3" fontId="3" fillId="0" borderId="0" xfId="1" applyNumberFormat="1" applyFont="1" applyFill="1" applyBorder="1"/>
    <xf numFmtId="2" fontId="0" fillId="0" borderId="0" xfId="0" applyNumberFormat="1"/>
    <xf numFmtId="3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/>
    <xf numFmtId="166" fontId="1" fillId="0" borderId="0" xfId="0" applyNumberFormat="1" applyFont="1" applyFill="1"/>
    <xf numFmtId="166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166" fontId="0" fillId="0" borderId="0" xfId="0" applyNumberFormat="1" applyFont="1" applyAlignment="1"/>
    <xf numFmtId="3" fontId="1" fillId="0" borderId="0" xfId="0" applyNumberFormat="1" applyFont="1" applyBorder="1" applyAlignment="1"/>
    <xf numFmtId="1" fontId="1" fillId="0" borderId="0" xfId="0" applyNumberFormat="1" applyFont="1"/>
  </cellXfs>
  <cellStyles count="3">
    <cellStyle name="Baggrundsformat" xfId="2" xr:uid="{DE7E6DC9-8623-4E7E-A3BB-46F934E87084}"/>
    <cellStyle name="Inputformat" xfId="1" xr:uid="{CFF367B7-6624-4BD5-A464-ADFF463DEC7E}"/>
    <cellStyle name="Normal" xfId="0" builtinId="0"/>
  </cellStyles>
  <dxfs count="0"/>
  <tableStyles count="0" defaultTableStyle="TableStyleMedium2" defaultPivotStyle="PivotStyleLight16"/>
  <colors>
    <mruColors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Omsætning!$B$2:$AT$2</c:f>
              <c:strCache>
                <c:ptCount val="4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</c:strCache>
            </c:strRef>
          </c:cat>
          <c:val>
            <c:numRef>
              <c:f>Omsætning!$B$3:$AT$3</c:f>
              <c:numCache>
                <c:formatCode>#,##0</c:formatCode>
                <c:ptCount val="45"/>
                <c:pt idx="0">
                  <c:v>42663.52683451218</c:v>
                </c:pt>
                <c:pt idx="1">
                  <c:v>42061.493981575804</c:v>
                </c:pt>
                <c:pt idx="2">
                  <c:v>42074.122777676283</c:v>
                </c:pt>
                <c:pt idx="3">
                  <c:v>42072.849254010209</c:v>
                </c:pt>
                <c:pt idx="4">
                  <c:v>44063.28975784783</c:v>
                </c:pt>
                <c:pt idx="5">
                  <c:v>46161.885332693564</c:v>
                </c:pt>
                <c:pt idx="6">
                  <c:v>47009.941934516122</c:v>
                </c:pt>
                <c:pt idx="7">
                  <c:v>47358.712780232025</c:v>
                </c:pt>
                <c:pt idx="8">
                  <c:v>47367.382006914602</c:v>
                </c:pt>
                <c:pt idx="9">
                  <c:v>47858.915862712543</c:v>
                </c:pt>
                <c:pt idx="10">
                  <c:v>47878.571452240554</c:v>
                </c:pt>
                <c:pt idx="11">
                  <c:v>47850.196302070821</c:v>
                </c:pt>
                <c:pt idx="12">
                  <c:v>47923.04992464622</c:v>
                </c:pt>
                <c:pt idx="13">
                  <c:v>50014.157970622618</c:v>
                </c:pt>
                <c:pt idx="14">
                  <c:v>47726.945598022707</c:v>
                </c:pt>
                <c:pt idx="15">
                  <c:v>47483.607103324131</c:v>
                </c:pt>
                <c:pt idx="16">
                  <c:v>47082.867299103229</c:v>
                </c:pt>
                <c:pt idx="17">
                  <c:v>46138.459203021179</c:v>
                </c:pt>
                <c:pt idx="18">
                  <c:v>48073.547074634327</c:v>
                </c:pt>
                <c:pt idx="19">
                  <c:v>46289.665571592275</c:v>
                </c:pt>
                <c:pt idx="20">
                  <c:v>47380.413611399053</c:v>
                </c:pt>
                <c:pt idx="21">
                  <c:v>47983.854974725618</c:v>
                </c:pt>
                <c:pt idx="22">
                  <c:v>49765.509207150855</c:v>
                </c:pt>
                <c:pt idx="23">
                  <c:v>50641.068301537416</c:v>
                </c:pt>
                <c:pt idx="24">
                  <c:v>52045.337094400689</c:v>
                </c:pt>
                <c:pt idx="25">
                  <c:v>52556.599418592792</c:v>
                </c:pt>
                <c:pt idx="26">
                  <c:v>52347.413502316856</c:v>
                </c:pt>
                <c:pt idx="27">
                  <c:v>52951.128496918194</c:v>
                </c:pt>
                <c:pt idx="28">
                  <c:v>52465.905744199496</c:v>
                </c:pt>
                <c:pt idx="29">
                  <c:v>52735.437910482506</c:v>
                </c:pt>
                <c:pt idx="30">
                  <c:v>52939.269690525703</c:v>
                </c:pt>
                <c:pt idx="31">
                  <c:v>55263.800075195424</c:v>
                </c:pt>
                <c:pt idx="32">
                  <c:v>54844.293941054981</c:v>
                </c:pt>
                <c:pt idx="33">
                  <c:v>55764.422178378067</c:v>
                </c:pt>
                <c:pt idx="34">
                  <c:v>56262.59734176768</c:v>
                </c:pt>
                <c:pt idx="35">
                  <c:v>55583.120393993566</c:v>
                </c:pt>
                <c:pt idx="36">
                  <c:v>56037.868685560185</c:v>
                </c:pt>
                <c:pt idx="37">
                  <c:v>57514.99307998547</c:v>
                </c:pt>
                <c:pt idx="38">
                  <c:v>57283.609695378633</c:v>
                </c:pt>
                <c:pt idx="39">
                  <c:v>58733.267048920825</c:v>
                </c:pt>
                <c:pt idx="40">
                  <c:v>59447.806786988105</c:v>
                </c:pt>
                <c:pt idx="41">
                  <c:v>58987.048470197966</c:v>
                </c:pt>
                <c:pt idx="42">
                  <c:v>61351.565440311024</c:v>
                </c:pt>
                <c:pt idx="43">
                  <c:v>60808.566683858422</c:v>
                </c:pt>
                <c:pt idx="44">
                  <c:v>63163.773168307896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65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Eksport!$B$2:$AT$2</c:f>
              <c:strCache>
                <c:ptCount val="4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</c:strCache>
            </c:strRef>
          </c:cat>
          <c:val>
            <c:numRef>
              <c:f>Eksport!$B$3:$AT$3</c:f>
              <c:numCache>
                <c:formatCode>#,##0</c:formatCode>
                <c:ptCount val="45"/>
                <c:pt idx="0">
                  <c:v>7545.6990145063501</c:v>
                </c:pt>
                <c:pt idx="1">
                  <c:v>7112.6326813106189</c:v>
                </c:pt>
                <c:pt idx="2">
                  <c:v>7723.2894094126959</c:v>
                </c:pt>
                <c:pt idx="3">
                  <c:v>7862.2329383549213</c:v>
                </c:pt>
                <c:pt idx="4">
                  <c:v>8857.7732023447097</c:v>
                </c:pt>
                <c:pt idx="5">
                  <c:v>10590.902013208617</c:v>
                </c:pt>
                <c:pt idx="6">
                  <c:v>10361.902784646483</c:v>
                </c:pt>
                <c:pt idx="7">
                  <c:v>10446.65116358773</c:v>
                </c:pt>
                <c:pt idx="8">
                  <c:v>10622.870897172132</c:v>
                </c:pt>
                <c:pt idx="9">
                  <c:v>10788.429204570022</c:v>
                </c:pt>
                <c:pt idx="10">
                  <c:v>10690.4436014892</c:v>
                </c:pt>
                <c:pt idx="11">
                  <c:v>11237.396032383846</c:v>
                </c:pt>
                <c:pt idx="12">
                  <c:v>10486.533970982468</c:v>
                </c:pt>
                <c:pt idx="13">
                  <c:v>11010.610658081896</c:v>
                </c:pt>
                <c:pt idx="14">
                  <c:v>10750.281259114387</c:v>
                </c:pt>
                <c:pt idx="15">
                  <c:v>10414.178292153432</c:v>
                </c:pt>
                <c:pt idx="16">
                  <c:v>10638.329459410266</c:v>
                </c:pt>
                <c:pt idx="17">
                  <c:v>10523.020001866642</c:v>
                </c:pt>
                <c:pt idx="18">
                  <c:v>12330.78052390943</c:v>
                </c:pt>
                <c:pt idx="19">
                  <c:v>10716.198245779515</c:v>
                </c:pt>
                <c:pt idx="20">
                  <c:v>11769.873663142849</c:v>
                </c:pt>
                <c:pt idx="21">
                  <c:v>11391.372822408626</c:v>
                </c:pt>
                <c:pt idx="22">
                  <c:v>13988.32176411585</c:v>
                </c:pt>
                <c:pt idx="23">
                  <c:v>14689.517328745433</c:v>
                </c:pt>
                <c:pt idx="24">
                  <c:v>15467.496160180208</c:v>
                </c:pt>
                <c:pt idx="25">
                  <c:v>15934.485709941438</c:v>
                </c:pt>
                <c:pt idx="26">
                  <c:v>15535.251704729068</c:v>
                </c:pt>
                <c:pt idx="27">
                  <c:v>15520.721115882512</c:v>
                </c:pt>
                <c:pt idx="28">
                  <c:v>14881.466236209286</c:v>
                </c:pt>
                <c:pt idx="29">
                  <c:v>15231.517004889221</c:v>
                </c:pt>
                <c:pt idx="30">
                  <c:v>15764.53803453243</c:v>
                </c:pt>
                <c:pt idx="31">
                  <c:v>16506.238615634742</c:v>
                </c:pt>
                <c:pt idx="32">
                  <c:v>16771.965647516001</c:v>
                </c:pt>
                <c:pt idx="33">
                  <c:v>16652.315513319663</c:v>
                </c:pt>
                <c:pt idx="34">
                  <c:v>17667.906218373773</c:v>
                </c:pt>
                <c:pt idx="35">
                  <c:v>16824.052667463511</c:v>
                </c:pt>
                <c:pt idx="36">
                  <c:v>16346.557445363791</c:v>
                </c:pt>
                <c:pt idx="37">
                  <c:v>17176.729395673778</c:v>
                </c:pt>
                <c:pt idx="38">
                  <c:v>17121.212745992259</c:v>
                </c:pt>
                <c:pt idx="39">
                  <c:v>18385.75423086312</c:v>
                </c:pt>
                <c:pt idx="40">
                  <c:v>19030.538843863742</c:v>
                </c:pt>
                <c:pt idx="41">
                  <c:v>19019.299891863862</c:v>
                </c:pt>
                <c:pt idx="42">
                  <c:v>19568.499884414596</c:v>
                </c:pt>
                <c:pt idx="43">
                  <c:v>19486.89560878371</c:v>
                </c:pt>
                <c:pt idx="44">
                  <c:v>20914.800398576532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Beskæftigede!$B$2:$AD$2</c:f>
              <c:strCache>
                <c:ptCount val="29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</c:strCache>
            </c:strRef>
          </c:cat>
          <c:val>
            <c:numRef>
              <c:f>Beskæftigede!$B$3:$AD$3</c:f>
              <c:numCache>
                <c:formatCode>#,##0</c:formatCode>
                <c:ptCount val="29"/>
                <c:pt idx="0">
                  <c:v>79310.317996016311</c:v>
                </c:pt>
                <c:pt idx="1">
                  <c:v>79100.892259961111</c:v>
                </c:pt>
                <c:pt idx="2">
                  <c:v>79303.464045236469</c:v>
                </c:pt>
                <c:pt idx="3">
                  <c:v>79368.763955179398</c:v>
                </c:pt>
                <c:pt idx="4">
                  <c:v>79689.241802678545</c:v>
                </c:pt>
                <c:pt idx="5">
                  <c:v>80078.52214024897</c:v>
                </c:pt>
                <c:pt idx="6">
                  <c:v>80449.510836425106</c:v>
                </c:pt>
                <c:pt idx="7">
                  <c:v>79960.104912070674</c:v>
                </c:pt>
                <c:pt idx="8">
                  <c:v>80533.379326827227</c:v>
                </c:pt>
                <c:pt idx="9">
                  <c:v>80974.831592782895</c:v>
                </c:pt>
                <c:pt idx="10">
                  <c:v>81428.235456966839</c:v>
                </c:pt>
                <c:pt idx="11">
                  <c:v>82521.800844140642</c:v>
                </c:pt>
                <c:pt idx="12">
                  <c:v>82827.397524253494</c:v>
                </c:pt>
                <c:pt idx="13">
                  <c:v>83564.175929786885</c:v>
                </c:pt>
                <c:pt idx="14">
                  <c:v>84058.661919622944</c:v>
                </c:pt>
                <c:pt idx="15">
                  <c:v>84670.037576065763</c:v>
                </c:pt>
                <c:pt idx="16">
                  <c:v>85566.522268557805</c:v>
                </c:pt>
                <c:pt idx="17">
                  <c:v>85780.480950218698</c:v>
                </c:pt>
                <c:pt idx="18">
                  <c:v>86469.759908302221</c:v>
                </c:pt>
                <c:pt idx="19">
                  <c:v>87292.537808182387</c:v>
                </c:pt>
                <c:pt idx="20">
                  <c:v>88382.39950301325</c:v>
                </c:pt>
                <c:pt idx="21">
                  <c:v>89116.581295661876</c:v>
                </c:pt>
                <c:pt idx="22">
                  <c:v>89679.316390030319</c:v>
                </c:pt>
                <c:pt idx="23">
                  <c:v>90254.590513278352</c:v>
                </c:pt>
                <c:pt idx="24">
                  <c:v>91108.82679937013</c:v>
                </c:pt>
                <c:pt idx="25">
                  <c:v>91719.253003175734</c:v>
                </c:pt>
                <c:pt idx="26">
                  <c:v>93036.728853129738</c:v>
                </c:pt>
                <c:pt idx="27">
                  <c:v>94368.65532432207</c:v>
                </c:pt>
                <c:pt idx="28">
                  <c:v>94519.153142601295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95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Løn!$B$2:$AD$2</c:f>
              <c:strCache>
                <c:ptCount val="29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 K1</c:v>
                </c:pt>
              </c:strCache>
            </c:strRef>
          </c:cat>
          <c:val>
            <c:numRef>
              <c:f>Løn!$B$3:$AD$3</c:f>
              <c:numCache>
                <c:formatCode>0</c:formatCode>
                <c:ptCount val="29"/>
                <c:pt idx="0">
                  <c:v>47472.341569482414</c:v>
                </c:pt>
                <c:pt idx="1">
                  <c:v>47842.396573982762</c:v>
                </c:pt>
                <c:pt idx="2">
                  <c:v>48053.975764875322</c:v>
                </c:pt>
                <c:pt idx="3">
                  <c:v>47951.469167957934</c:v>
                </c:pt>
                <c:pt idx="4">
                  <c:v>47522.991954629804</c:v>
                </c:pt>
                <c:pt idx="5">
                  <c:v>48026.361571193447</c:v>
                </c:pt>
                <c:pt idx="6">
                  <c:v>48002.997876319598</c:v>
                </c:pt>
                <c:pt idx="7">
                  <c:v>48367.262562762589</c:v>
                </c:pt>
                <c:pt idx="8">
                  <c:v>48576.207826537749</c:v>
                </c:pt>
                <c:pt idx="9">
                  <c:v>48848.6383906634</c:v>
                </c:pt>
                <c:pt idx="10">
                  <c:v>48969.813188158209</c:v>
                </c:pt>
                <c:pt idx="11">
                  <c:v>48830.653077603762</c:v>
                </c:pt>
                <c:pt idx="12">
                  <c:v>49252.567108482057</c:v>
                </c:pt>
                <c:pt idx="13">
                  <c:v>48880.604353187606</c:v>
                </c:pt>
                <c:pt idx="14">
                  <c:v>49049.035384690011</c:v>
                </c:pt>
                <c:pt idx="15">
                  <c:v>49122.238454892271</c:v>
                </c:pt>
                <c:pt idx="16">
                  <c:v>49000.763303308784</c:v>
                </c:pt>
                <c:pt idx="17">
                  <c:v>48834.598183644681</c:v>
                </c:pt>
                <c:pt idx="18">
                  <c:v>48981.029043107694</c:v>
                </c:pt>
                <c:pt idx="19">
                  <c:v>49212.974504606209</c:v>
                </c:pt>
                <c:pt idx="20">
                  <c:v>49240.373958496239</c:v>
                </c:pt>
                <c:pt idx="21">
                  <c:v>50844.093200981421</c:v>
                </c:pt>
                <c:pt idx="22">
                  <c:v>49313.612817102468</c:v>
                </c:pt>
                <c:pt idx="23">
                  <c:v>49596.779745128362</c:v>
                </c:pt>
                <c:pt idx="24">
                  <c:v>49999.143178538186</c:v>
                </c:pt>
                <c:pt idx="25">
                  <c:v>49958.677589060921</c:v>
                </c:pt>
                <c:pt idx="26">
                  <c:v>50028.155676792179</c:v>
                </c:pt>
                <c:pt idx="27">
                  <c:v>49850.753458301209</c:v>
                </c:pt>
                <c:pt idx="28">
                  <c:v>49669.215658129317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1695449</xdr:colOff>
      <xdr:row>13</xdr:row>
      <xdr:rowOff>0</xdr:rowOff>
    </xdr:from>
    <xdr:to>
      <xdr:col>6</xdr:col>
      <xdr:colOff>685799</xdr:colOff>
      <xdr:row>34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33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AT21"/>
  <sheetViews>
    <sheetView workbookViewId="0"/>
  </sheetViews>
  <sheetFormatPr defaultRowHeight="15"/>
  <cols>
    <col min="1" max="1" width="47.28515625" customWidth="1"/>
    <col min="2" max="46" width="10.28515625" customWidth="1"/>
  </cols>
  <sheetData>
    <row r="1" spans="1:46" ht="18.75">
      <c r="A1" s="17" t="s">
        <v>39</v>
      </c>
    </row>
    <row r="2" spans="1:46" s="18" customFormat="1">
      <c r="A2" s="9"/>
      <c r="B2" s="18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8" t="s">
        <v>54</v>
      </c>
      <c r="Q2" s="18" t="s">
        <v>55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8" t="s">
        <v>14</v>
      </c>
      <c r="AF2" s="18" t="s">
        <v>15</v>
      </c>
      <c r="AG2" s="18" t="s">
        <v>16</v>
      </c>
      <c r="AH2" s="18" t="s">
        <v>17</v>
      </c>
      <c r="AI2" s="18" t="s">
        <v>18</v>
      </c>
      <c r="AJ2" s="18" t="s">
        <v>19</v>
      </c>
      <c r="AK2" s="18" t="s">
        <v>20</v>
      </c>
      <c r="AL2" s="18" t="s">
        <v>21</v>
      </c>
      <c r="AM2" s="18" t="s">
        <v>22</v>
      </c>
      <c r="AN2" s="18" t="s">
        <v>23</v>
      </c>
      <c r="AO2" s="18" t="s">
        <v>24</v>
      </c>
      <c r="AP2" s="18" t="s">
        <v>25</v>
      </c>
      <c r="AQ2" s="18" t="s">
        <v>26</v>
      </c>
      <c r="AR2" s="47" t="s">
        <v>58</v>
      </c>
      <c r="AS2" s="47" t="s">
        <v>59</v>
      </c>
      <c r="AT2" s="18" t="s">
        <v>62</v>
      </c>
    </row>
    <row r="3" spans="1:46" s="29" customFormat="1">
      <c r="A3" s="21" t="s">
        <v>27</v>
      </c>
      <c r="B3" s="30">
        <v>42663.52683451218</v>
      </c>
      <c r="C3" s="30">
        <v>42061.493981575804</v>
      </c>
      <c r="D3" s="30">
        <v>42074.122777676283</v>
      </c>
      <c r="E3" s="30">
        <v>42072.849254010209</v>
      </c>
      <c r="F3" s="30">
        <v>44063.28975784783</v>
      </c>
      <c r="G3" s="30">
        <v>46161.885332693564</v>
      </c>
      <c r="H3" s="30">
        <v>47009.941934516122</v>
      </c>
      <c r="I3" s="30">
        <v>47358.712780232025</v>
      </c>
      <c r="J3" s="30">
        <v>47367.382006914602</v>
      </c>
      <c r="K3" s="30">
        <v>47858.915862712543</v>
      </c>
      <c r="L3" s="30">
        <v>47878.571452240554</v>
      </c>
      <c r="M3" s="30">
        <v>47850.196302070821</v>
      </c>
      <c r="N3" s="30">
        <v>47923.04992464622</v>
      </c>
      <c r="O3" s="30">
        <v>50014.157970622618</v>
      </c>
      <c r="P3" s="30">
        <v>47726.945598022707</v>
      </c>
      <c r="Q3" s="30">
        <v>47483.607103324131</v>
      </c>
      <c r="R3" s="30">
        <v>47082.867299103229</v>
      </c>
      <c r="S3" s="30">
        <v>46138.459203021179</v>
      </c>
      <c r="T3" s="30">
        <v>48073.547074634327</v>
      </c>
      <c r="U3" s="30">
        <v>46289.665571592275</v>
      </c>
      <c r="V3" s="30">
        <v>47380.413611399053</v>
      </c>
      <c r="W3" s="30">
        <v>47983.854974725618</v>
      </c>
      <c r="X3" s="30">
        <v>49765.509207150855</v>
      </c>
      <c r="Y3" s="30">
        <v>50641.068301537416</v>
      </c>
      <c r="Z3" s="30">
        <v>52045.337094400689</v>
      </c>
      <c r="AA3" s="30">
        <v>52556.599418592792</v>
      </c>
      <c r="AB3" s="30">
        <v>52347.413502316856</v>
      </c>
      <c r="AC3" s="30">
        <v>52951.128496918194</v>
      </c>
      <c r="AD3" s="30">
        <v>52465.905744199496</v>
      </c>
      <c r="AE3" s="30">
        <v>52735.437910482506</v>
      </c>
      <c r="AF3" s="30">
        <v>52939.269690525703</v>
      </c>
      <c r="AG3" s="30">
        <v>55263.800075195424</v>
      </c>
      <c r="AH3" s="30">
        <v>54844.293941054981</v>
      </c>
      <c r="AI3" s="30">
        <v>55764.422178378067</v>
      </c>
      <c r="AJ3" s="30">
        <v>56262.59734176768</v>
      </c>
      <c r="AK3" s="30">
        <v>55583.120393993566</v>
      </c>
      <c r="AL3" s="30">
        <v>56037.868685560185</v>
      </c>
      <c r="AM3" s="30">
        <v>57514.99307998547</v>
      </c>
      <c r="AN3" s="30">
        <v>57283.609695378633</v>
      </c>
      <c r="AO3" s="30">
        <v>58733.267048920825</v>
      </c>
      <c r="AP3" s="30">
        <v>59447.806786988105</v>
      </c>
      <c r="AQ3" s="30">
        <v>58987.048470197966</v>
      </c>
      <c r="AR3" s="30">
        <v>61351.565440311024</v>
      </c>
      <c r="AS3" s="30">
        <v>60808.566683858422</v>
      </c>
      <c r="AT3" s="52">
        <v>63163.773168307896</v>
      </c>
    </row>
    <row r="4" spans="1:46" s="43" customForma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6" s="43" customFormat="1">
      <c r="A5" s="41" t="s">
        <v>28</v>
      </c>
      <c r="B5" s="44" t="s">
        <v>40</v>
      </c>
      <c r="C5" s="44" t="s">
        <v>41</v>
      </c>
      <c r="D5" s="44" t="s">
        <v>42</v>
      </c>
      <c r="E5" s="44" t="s">
        <v>43</v>
      </c>
      <c r="F5" s="44" t="s">
        <v>44</v>
      </c>
      <c r="G5" s="44" t="s">
        <v>45</v>
      </c>
      <c r="H5" s="44" t="s">
        <v>46</v>
      </c>
      <c r="I5" s="44" t="s">
        <v>47</v>
      </c>
      <c r="J5" s="44" t="s">
        <v>48</v>
      </c>
      <c r="K5" s="44" t="s">
        <v>49</v>
      </c>
      <c r="L5" s="44" t="s">
        <v>50</v>
      </c>
      <c r="M5" s="44" t="s">
        <v>51</v>
      </c>
      <c r="N5" s="44" t="s">
        <v>52</v>
      </c>
      <c r="O5" s="44" t="s">
        <v>53</v>
      </c>
      <c r="P5" s="44" t="s">
        <v>54</v>
      </c>
      <c r="Q5" s="44" t="s">
        <v>55</v>
      </c>
      <c r="R5" s="44" t="s">
        <v>1</v>
      </c>
      <c r="S5" s="44" t="s">
        <v>2</v>
      </c>
      <c r="T5" s="44" t="s">
        <v>3</v>
      </c>
      <c r="U5" s="44" t="s">
        <v>4</v>
      </c>
      <c r="V5" s="44" t="s">
        <v>5</v>
      </c>
      <c r="W5" s="44" t="s">
        <v>6</v>
      </c>
      <c r="X5" s="44" t="s">
        <v>7</v>
      </c>
      <c r="Y5" s="44" t="s">
        <v>8</v>
      </c>
      <c r="Z5" s="44" t="s">
        <v>9</v>
      </c>
      <c r="AA5" s="44" t="s">
        <v>10</v>
      </c>
      <c r="AB5" s="44" t="s">
        <v>11</v>
      </c>
      <c r="AC5" s="44" t="s">
        <v>12</v>
      </c>
      <c r="AD5" s="44" t="s">
        <v>13</v>
      </c>
      <c r="AE5" s="44" t="s">
        <v>14</v>
      </c>
      <c r="AF5" s="44" t="s">
        <v>15</v>
      </c>
      <c r="AG5" s="44" t="s">
        <v>16</v>
      </c>
      <c r="AH5" s="44" t="s">
        <v>17</v>
      </c>
      <c r="AI5" s="44" t="s">
        <v>18</v>
      </c>
      <c r="AJ5" s="44" t="s">
        <v>19</v>
      </c>
      <c r="AK5" s="44" t="s">
        <v>20</v>
      </c>
      <c r="AL5" s="44" t="s">
        <v>21</v>
      </c>
      <c r="AM5" s="44" t="s">
        <v>22</v>
      </c>
      <c r="AN5" s="44" t="s">
        <v>23</v>
      </c>
      <c r="AO5" s="44" t="s">
        <v>24</v>
      </c>
      <c r="AP5" s="44" t="s">
        <v>25</v>
      </c>
      <c r="AQ5" s="44" t="s">
        <v>26</v>
      </c>
      <c r="AR5" s="47" t="s">
        <v>58</v>
      </c>
      <c r="AS5" s="47" t="s">
        <v>59</v>
      </c>
      <c r="AT5" s="18" t="s">
        <v>62</v>
      </c>
    </row>
    <row r="6" spans="1:46" s="43" customFormat="1">
      <c r="A6" s="43" t="s">
        <v>29</v>
      </c>
      <c r="B6" s="28">
        <v>2161.2047318465011</v>
      </c>
      <c r="C6" s="28">
        <v>1882.6734470488075</v>
      </c>
      <c r="D6" s="28">
        <v>2097.176558999774</v>
      </c>
      <c r="E6" s="28">
        <v>2248.770201642325</v>
      </c>
      <c r="F6" s="28">
        <v>2287.8691601676164</v>
      </c>
      <c r="G6" s="28">
        <v>2375.8368771670212</v>
      </c>
      <c r="H6" s="28">
        <v>2516.3721312291227</v>
      </c>
      <c r="I6" s="28">
        <v>2458.5202094959282</v>
      </c>
      <c r="J6" s="28">
        <v>2302.9072193165066</v>
      </c>
      <c r="K6" s="28">
        <v>2141.8533845348252</v>
      </c>
      <c r="L6" s="28">
        <v>2167.143407289318</v>
      </c>
      <c r="M6" s="28">
        <v>2176.2873493625166</v>
      </c>
      <c r="N6" s="28">
        <v>2312.2081622577925</v>
      </c>
      <c r="O6" s="28">
        <v>2248.8626783651998</v>
      </c>
      <c r="P6" s="28">
        <v>2042.8955698878513</v>
      </c>
      <c r="Q6" s="28">
        <v>2002.0869356612936</v>
      </c>
      <c r="R6" s="28">
        <v>2070.7895656848023</v>
      </c>
      <c r="S6" s="28">
        <v>2145.3593331221855</v>
      </c>
      <c r="T6" s="28">
        <v>2138.3483569662076</v>
      </c>
      <c r="U6" s="28">
        <v>2120.0485462297556</v>
      </c>
      <c r="V6" s="28">
        <v>2043.0597448701212</v>
      </c>
      <c r="W6" s="28">
        <v>2126.9776893186508</v>
      </c>
      <c r="X6" s="28">
        <v>2194.7252258609824</v>
      </c>
      <c r="Y6" s="28">
        <v>2352.0640688329959</v>
      </c>
      <c r="Z6" s="28">
        <v>2166.6593330586529</v>
      </c>
      <c r="AA6" s="28">
        <v>2281.619904634721</v>
      </c>
      <c r="AB6" s="28">
        <v>2279.4912859299529</v>
      </c>
      <c r="AC6" s="28">
        <v>2204.6593322943359</v>
      </c>
      <c r="AD6" s="28">
        <v>2081.1244909207235</v>
      </c>
      <c r="AE6" s="28">
        <v>2046.9842757445356</v>
      </c>
      <c r="AF6" s="28">
        <v>1987.5634857050404</v>
      </c>
      <c r="AG6" s="28">
        <v>2016.6624045170438</v>
      </c>
      <c r="AH6" s="28">
        <v>2044.5181775848096</v>
      </c>
      <c r="AI6" s="28">
        <v>2010.63615092907</v>
      </c>
      <c r="AJ6" s="28">
        <v>2048.6539630037128</v>
      </c>
      <c r="AK6" s="28">
        <v>2048.1764616281171</v>
      </c>
      <c r="AL6" s="28">
        <v>2090.4042265684475</v>
      </c>
      <c r="AM6" s="28">
        <v>2231.2580670542739</v>
      </c>
      <c r="AN6" s="28">
        <v>2445.0536055309112</v>
      </c>
      <c r="AO6" s="28">
        <v>2152.9072684617786</v>
      </c>
      <c r="AP6" s="28">
        <v>2539.2964542668005</v>
      </c>
      <c r="AQ6" s="28">
        <v>2391.003136884166</v>
      </c>
      <c r="AR6" s="28">
        <v>2344.5962830137519</v>
      </c>
      <c r="AS6" s="28">
        <v>2434.2368381598144</v>
      </c>
      <c r="AT6" s="49">
        <v>2440.941799643927</v>
      </c>
    </row>
    <row r="7" spans="1:46" s="43" customFormat="1">
      <c r="A7" s="43" t="s">
        <v>30</v>
      </c>
      <c r="B7" s="28">
        <v>13036.6035855066</v>
      </c>
      <c r="C7" s="28">
        <v>12814.157025734858</v>
      </c>
      <c r="D7" s="28">
        <v>12910.382360767995</v>
      </c>
      <c r="E7" s="28">
        <v>12802.158468610181</v>
      </c>
      <c r="F7" s="28">
        <v>13344.524604461241</v>
      </c>
      <c r="G7" s="28">
        <v>13599.221012467708</v>
      </c>
      <c r="H7" s="28">
        <v>14261.973533710765</v>
      </c>
      <c r="I7" s="28">
        <v>14485.97457528453</v>
      </c>
      <c r="J7" s="28">
        <v>14549.757750571891</v>
      </c>
      <c r="K7" s="28">
        <v>14702.248607064355</v>
      </c>
      <c r="L7" s="28">
        <v>14998.69405166439</v>
      </c>
      <c r="M7" s="28">
        <v>15039.752756579299</v>
      </c>
      <c r="N7" s="28">
        <v>15076.517015637863</v>
      </c>
      <c r="O7" s="28">
        <v>15338.09442064261</v>
      </c>
      <c r="P7" s="28">
        <v>14752.424166450077</v>
      </c>
      <c r="Q7" s="28">
        <v>14897.711544669723</v>
      </c>
      <c r="R7" s="28">
        <v>14971.294764345206</v>
      </c>
      <c r="S7" s="28">
        <v>14398.569067545055</v>
      </c>
      <c r="T7" s="28">
        <v>16069.868442223171</v>
      </c>
      <c r="U7" s="28">
        <v>14398.748380529525</v>
      </c>
      <c r="V7" s="28">
        <v>15091.322402322441</v>
      </c>
      <c r="W7" s="28">
        <v>15348.466166591172</v>
      </c>
      <c r="X7" s="28">
        <v>16080.329059449081</v>
      </c>
      <c r="Y7" s="28">
        <v>16520.461790895108</v>
      </c>
      <c r="Z7" s="28">
        <v>17162.824333014261</v>
      </c>
      <c r="AA7" s="28">
        <v>17162.241590290323</v>
      </c>
      <c r="AB7" s="28">
        <v>16988.954812303331</v>
      </c>
      <c r="AC7" s="28">
        <v>17259.818780208188</v>
      </c>
      <c r="AD7" s="28">
        <v>16847.628365685741</v>
      </c>
      <c r="AE7" s="28">
        <v>16950.830030281584</v>
      </c>
      <c r="AF7" s="28">
        <v>16427.888806240928</v>
      </c>
      <c r="AG7" s="28">
        <v>18178.824870077271</v>
      </c>
      <c r="AH7" s="28">
        <v>17654.964379266788</v>
      </c>
      <c r="AI7" s="28">
        <v>17975.885327346477</v>
      </c>
      <c r="AJ7" s="28">
        <v>18386.628465804206</v>
      </c>
      <c r="AK7" s="28">
        <v>17296.941791085585</v>
      </c>
      <c r="AL7" s="28">
        <v>17911.574311813158</v>
      </c>
      <c r="AM7" s="28">
        <v>18634.044306602991</v>
      </c>
      <c r="AN7" s="28">
        <v>18168.66935089344</v>
      </c>
      <c r="AO7" s="28">
        <v>19143.196252101665</v>
      </c>
      <c r="AP7" s="28">
        <v>18679.549468353256</v>
      </c>
      <c r="AQ7" s="28">
        <v>18169.472171326641</v>
      </c>
      <c r="AR7" s="28">
        <v>18851.695564811656</v>
      </c>
      <c r="AS7" s="28">
        <v>18817.146363329062</v>
      </c>
      <c r="AT7" s="49">
        <v>19319.085326915221</v>
      </c>
    </row>
    <row r="8" spans="1:46" s="45" customFormat="1">
      <c r="A8" s="45" t="s">
        <v>31</v>
      </c>
      <c r="B8" s="28">
        <v>707.23760156154981</v>
      </c>
      <c r="C8" s="28">
        <v>564.32807113732201</v>
      </c>
      <c r="D8" s="28">
        <v>683.65385322134148</v>
      </c>
      <c r="E8" s="28">
        <v>581.14169927738203</v>
      </c>
      <c r="F8" s="28">
        <v>1103.6143375015597</v>
      </c>
      <c r="G8" s="28">
        <v>1356.9314801309474</v>
      </c>
      <c r="H8" s="28">
        <v>1095.2031084685884</v>
      </c>
      <c r="I8" s="28">
        <v>1451.4048483292036</v>
      </c>
      <c r="J8" s="28">
        <v>1230.102187093732</v>
      </c>
      <c r="K8" s="28">
        <v>1407.2132485379084</v>
      </c>
      <c r="L8" s="28">
        <v>1297.191122689067</v>
      </c>
      <c r="M8" s="28">
        <v>1188.0439496489143</v>
      </c>
      <c r="N8" s="28">
        <v>1083.5768410802496</v>
      </c>
      <c r="O8" s="28">
        <v>1020.9357444805638</v>
      </c>
      <c r="P8" s="28">
        <v>1125.0997419003595</v>
      </c>
      <c r="Q8" s="28">
        <v>1152.5450036380901</v>
      </c>
      <c r="R8" s="28">
        <v>1235.0411009165598</v>
      </c>
      <c r="S8" s="28">
        <v>1181.5101698335509</v>
      </c>
      <c r="T8" s="28">
        <v>1321.8602890552927</v>
      </c>
      <c r="U8" s="28">
        <v>1281.167837296415</v>
      </c>
      <c r="V8" s="28">
        <v>1668.3687350879502</v>
      </c>
      <c r="W8" s="28">
        <v>1698.7369643964685</v>
      </c>
      <c r="X8" s="28">
        <v>1932.8321173850095</v>
      </c>
      <c r="Y8" s="28">
        <v>1980.7520135184545</v>
      </c>
      <c r="Z8" s="28">
        <v>1917.8620269964479</v>
      </c>
      <c r="AA8" s="28">
        <v>2111.8524848443808</v>
      </c>
      <c r="AB8" s="28">
        <v>2077.2236307948342</v>
      </c>
      <c r="AC8" s="28">
        <v>2367.0524980422379</v>
      </c>
      <c r="AD8" s="28">
        <v>2113.249810614192</v>
      </c>
      <c r="AE8" s="28">
        <v>2130.5054180906413</v>
      </c>
      <c r="AF8" s="28">
        <v>2402.8194269889068</v>
      </c>
      <c r="AG8" s="28">
        <v>2139.278592709129</v>
      </c>
      <c r="AH8" s="28">
        <v>2345.7364082034305</v>
      </c>
      <c r="AI8" s="28">
        <v>2375.6196304328728</v>
      </c>
      <c r="AJ8" s="28">
        <v>2254.2237084279022</v>
      </c>
      <c r="AK8" s="28">
        <v>2356.9469732237026</v>
      </c>
      <c r="AL8" s="28">
        <v>2261.0889103754553</v>
      </c>
      <c r="AM8" s="28">
        <v>2642.0026245656722</v>
      </c>
      <c r="AN8" s="28">
        <v>2459.1532092790412</v>
      </c>
      <c r="AO8" s="28">
        <v>2966.7845625128743</v>
      </c>
      <c r="AP8" s="28">
        <v>3002.4433097199339</v>
      </c>
      <c r="AQ8" s="28">
        <v>2963.7181742869102</v>
      </c>
      <c r="AR8" s="28">
        <v>3199.1616416170555</v>
      </c>
      <c r="AS8" s="28">
        <v>3349.7208403866666</v>
      </c>
      <c r="AT8" s="49">
        <v>3578.3941436715322</v>
      </c>
    </row>
    <row r="9" spans="1:46" s="45" customFormat="1">
      <c r="A9" s="45" t="s">
        <v>32</v>
      </c>
      <c r="B9" s="28">
        <v>10513.484607960123</v>
      </c>
      <c r="C9" s="28">
        <v>10807.395374749471</v>
      </c>
      <c r="D9" s="28">
        <v>10579.050653919086</v>
      </c>
      <c r="E9" s="28">
        <v>10701.288481136811</v>
      </c>
      <c r="F9" s="28">
        <v>10744.960940467921</v>
      </c>
      <c r="G9" s="28">
        <v>11087.079012912829</v>
      </c>
      <c r="H9" s="28">
        <v>11310.14611075116</v>
      </c>
      <c r="I9" s="28">
        <v>11216.450074933104</v>
      </c>
      <c r="J9" s="28">
        <v>11520.429876259252</v>
      </c>
      <c r="K9" s="28">
        <v>11462.887695859101</v>
      </c>
      <c r="L9" s="28">
        <v>11451.250870584832</v>
      </c>
      <c r="M9" s="28">
        <v>11035.61686926223</v>
      </c>
      <c r="N9" s="28">
        <v>11065.583199731207</v>
      </c>
      <c r="O9" s="28">
        <v>13248.826277875514</v>
      </c>
      <c r="P9" s="28">
        <v>11398.844399815971</v>
      </c>
      <c r="Q9" s="28">
        <v>11072.225239918773</v>
      </c>
      <c r="R9" s="28">
        <v>10617.403168616062</v>
      </c>
      <c r="S9" s="28">
        <v>10403.918387888232</v>
      </c>
      <c r="T9" s="28">
        <v>10370.35487201829</v>
      </c>
      <c r="U9" s="28">
        <v>10159.955902544974</v>
      </c>
      <c r="V9" s="28">
        <v>10180.376903605376</v>
      </c>
      <c r="W9" s="28">
        <v>10109.652745082796</v>
      </c>
      <c r="X9" s="28">
        <v>10541.803995478711</v>
      </c>
      <c r="Y9" s="28">
        <v>10821.740918850332</v>
      </c>
      <c r="Z9" s="28">
        <v>10779.229075566769</v>
      </c>
      <c r="AA9" s="28">
        <v>11060.734323953107</v>
      </c>
      <c r="AB9" s="28">
        <v>10735.469330573458</v>
      </c>
      <c r="AC9" s="28">
        <v>10516.59291071074</v>
      </c>
      <c r="AD9" s="28">
        <v>10540.084994188954</v>
      </c>
      <c r="AE9" s="28">
        <v>10516.209637704644</v>
      </c>
      <c r="AF9" s="28">
        <v>10575.167588825245</v>
      </c>
      <c r="AG9" s="28">
        <v>11068.201680436578</v>
      </c>
      <c r="AH9" s="28">
        <v>10862.417519608429</v>
      </c>
      <c r="AI9" s="28">
        <v>10584.42638050538</v>
      </c>
      <c r="AJ9" s="28">
        <v>10559.111071609243</v>
      </c>
      <c r="AK9" s="28">
        <v>10558.219673189262</v>
      </c>
      <c r="AL9" s="28">
        <v>10348.448090748767</v>
      </c>
      <c r="AM9" s="28">
        <v>10394.145311736815</v>
      </c>
      <c r="AN9" s="28">
        <v>10498.595230667283</v>
      </c>
      <c r="AO9" s="28">
        <v>10140.297685214882</v>
      </c>
      <c r="AP9" s="28">
        <v>10210.055369800322</v>
      </c>
      <c r="AQ9" s="28">
        <v>10228.25403327946</v>
      </c>
      <c r="AR9" s="28">
        <v>10160.1480531529</v>
      </c>
      <c r="AS9" s="28">
        <v>10161.990124708611</v>
      </c>
      <c r="AT9" s="49">
        <v>10301.206477666796</v>
      </c>
    </row>
    <row r="10" spans="1:46" s="45" customFormat="1">
      <c r="A10" s="45" t="s">
        <v>33</v>
      </c>
      <c r="B10" s="28">
        <v>15125.677506880691</v>
      </c>
      <c r="C10" s="28">
        <v>14872.61491442931</v>
      </c>
      <c r="D10" s="28">
        <v>14657.183741400522</v>
      </c>
      <c r="E10" s="28">
        <v>14615.506548291816</v>
      </c>
      <c r="F10" s="28">
        <v>15458.20887119996</v>
      </c>
      <c r="G10" s="28">
        <v>16226.911859911121</v>
      </c>
      <c r="H10" s="28">
        <v>16440.238373767545</v>
      </c>
      <c r="I10" s="28">
        <v>16323.829723028244</v>
      </c>
      <c r="J10" s="28">
        <v>16209.434055759521</v>
      </c>
      <c r="K10" s="28">
        <v>16559.372771118538</v>
      </c>
      <c r="L10" s="28">
        <v>16348.242583522657</v>
      </c>
      <c r="M10" s="28">
        <v>16410.431045809419</v>
      </c>
      <c r="N10" s="28">
        <v>16702.691550737152</v>
      </c>
      <c r="O10" s="28">
        <v>16541.783270116801</v>
      </c>
      <c r="P10" s="28">
        <v>16694.257531707743</v>
      </c>
      <c r="Q10" s="28">
        <v>16657.724139999598</v>
      </c>
      <c r="R10" s="28">
        <v>16349.735084036249</v>
      </c>
      <c r="S10" s="28">
        <v>16131.793041437732</v>
      </c>
      <c r="T10" s="28">
        <v>16268.917933136028</v>
      </c>
      <c r="U10" s="28">
        <v>16379.633198331043</v>
      </c>
      <c r="V10" s="28">
        <v>16412.80840352716</v>
      </c>
      <c r="W10" s="28">
        <v>16661.20453778113</v>
      </c>
      <c r="X10" s="28">
        <v>16963.520724889462</v>
      </c>
      <c r="Y10" s="28">
        <v>16754.163011464654</v>
      </c>
      <c r="Z10" s="28">
        <v>18034.897383131371</v>
      </c>
      <c r="AA10" s="28">
        <v>17930.571550490713</v>
      </c>
      <c r="AB10" s="28">
        <v>18074.026763650556</v>
      </c>
      <c r="AC10" s="28">
        <v>18457.072932398158</v>
      </c>
      <c r="AD10" s="28">
        <v>18632.942164289329</v>
      </c>
      <c r="AE10" s="28">
        <v>18672.743600734939</v>
      </c>
      <c r="AF10" s="28">
        <v>19071.678178836577</v>
      </c>
      <c r="AG10" s="28">
        <v>19352.993257975308</v>
      </c>
      <c r="AH10" s="28">
        <v>19396.56185314546</v>
      </c>
      <c r="AI10" s="28">
        <v>20242.861676232031</v>
      </c>
      <c r="AJ10" s="28">
        <v>20425.20466140427</v>
      </c>
      <c r="AK10" s="28">
        <v>20697.723662403208</v>
      </c>
      <c r="AL10" s="28">
        <v>20671.191755808595</v>
      </c>
      <c r="AM10" s="28">
        <v>20855.30985822195</v>
      </c>
      <c r="AN10" s="28">
        <v>20924.469863788716</v>
      </c>
      <c r="AO10" s="28">
        <v>21223.376045084085</v>
      </c>
      <c r="AP10" s="28">
        <v>21691.843463097794</v>
      </c>
      <c r="AQ10" s="28">
        <v>21795.091994547329</v>
      </c>
      <c r="AR10" s="28">
        <v>23271.808443135196</v>
      </c>
      <c r="AS10" s="28">
        <v>22454.126585719343</v>
      </c>
      <c r="AT10" s="49">
        <v>23527.754084201271</v>
      </c>
    </row>
    <row r="11" spans="1:46" s="46" customFormat="1">
      <c r="A11" s="46" t="s">
        <v>34</v>
      </c>
      <c r="B11" s="28">
        <v>1119.3188007567142</v>
      </c>
      <c r="C11" s="28">
        <v>1120.3251484760353</v>
      </c>
      <c r="D11" s="28">
        <v>1146.6756093675681</v>
      </c>
      <c r="E11" s="28">
        <v>1123.9838550516949</v>
      </c>
      <c r="F11" s="28">
        <v>1124.111844049532</v>
      </c>
      <c r="G11" s="28">
        <v>1515.9050901039368</v>
      </c>
      <c r="H11" s="28">
        <v>1386.0086765889459</v>
      </c>
      <c r="I11" s="28">
        <v>1422.5333491610133</v>
      </c>
      <c r="J11" s="28">
        <v>1554.7509179137007</v>
      </c>
      <c r="K11" s="28">
        <v>1585.3401555978205</v>
      </c>
      <c r="L11" s="28">
        <v>1616.0494164902855</v>
      </c>
      <c r="M11" s="28">
        <v>2000.0643314084427</v>
      </c>
      <c r="N11" s="28">
        <v>1682.47315520196</v>
      </c>
      <c r="O11" s="28">
        <v>1615.6555791419332</v>
      </c>
      <c r="P11" s="28">
        <v>1713.424188260703</v>
      </c>
      <c r="Q11" s="28">
        <v>1701.3142394366532</v>
      </c>
      <c r="R11" s="28">
        <v>1838.6036155043539</v>
      </c>
      <c r="S11" s="28">
        <v>1877.3092031944229</v>
      </c>
      <c r="T11" s="28">
        <v>1904.197181235337</v>
      </c>
      <c r="U11" s="28">
        <v>1950.1117066605609</v>
      </c>
      <c r="V11" s="28">
        <v>1984.4774219860017</v>
      </c>
      <c r="W11" s="28">
        <v>2038.8168715554052</v>
      </c>
      <c r="X11" s="28">
        <v>2052.2980840876121</v>
      </c>
      <c r="Y11" s="28">
        <v>2211.886497975875</v>
      </c>
      <c r="Z11" s="28">
        <v>1983.8649426331933</v>
      </c>
      <c r="AA11" s="28">
        <v>2009.5795643795491</v>
      </c>
      <c r="AB11" s="28">
        <v>2192.2476790647243</v>
      </c>
      <c r="AC11" s="28">
        <v>2145.9320432645304</v>
      </c>
      <c r="AD11" s="28">
        <v>2250.8759185005529</v>
      </c>
      <c r="AE11" s="28">
        <v>2418.1649479261632</v>
      </c>
      <c r="AF11" s="28">
        <v>2474.1522039290076</v>
      </c>
      <c r="AG11" s="28">
        <v>2507.8392694801037</v>
      </c>
      <c r="AH11" s="28">
        <v>2540.0956032460704</v>
      </c>
      <c r="AI11" s="28">
        <v>2574.9930129322402</v>
      </c>
      <c r="AJ11" s="28">
        <v>2588.7754715183482</v>
      </c>
      <c r="AK11" s="28">
        <v>2625.1118324636886</v>
      </c>
      <c r="AL11" s="28">
        <v>2755.1613902457589</v>
      </c>
      <c r="AM11" s="28">
        <v>2758.2329118037692</v>
      </c>
      <c r="AN11" s="28">
        <v>2787.6684352192369</v>
      </c>
      <c r="AO11" s="28">
        <v>3106.7052355455348</v>
      </c>
      <c r="AP11" s="28">
        <v>3324.618721750001</v>
      </c>
      <c r="AQ11" s="28">
        <v>3439.5089598734562</v>
      </c>
      <c r="AR11" s="28">
        <v>3524.1554545804711</v>
      </c>
      <c r="AS11" s="28">
        <v>3591.3459315549267</v>
      </c>
      <c r="AT11" s="50">
        <v>3996.3913362091994</v>
      </c>
    </row>
    <row r="12" spans="1:46" s="8" customForma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46" s="8" customFormat="1">
      <c r="AJ13" s="32"/>
      <c r="AM13" s="32"/>
      <c r="AO13" s="32"/>
      <c r="AP13" s="32"/>
      <c r="AQ13" s="32"/>
      <c r="AR13" s="39"/>
    </row>
    <row r="14" spans="1:46" s="8" customFormat="1">
      <c r="I14" s="9">
        <v>2019</v>
      </c>
      <c r="J14" s="9">
        <v>2018</v>
      </c>
      <c r="K14" s="10" t="s">
        <v>35</v>
      </c>
      <c r="L14" s="9" t="s">
        <v>35</v>
      </c>
      <c r="O14" s="32"/>
      <c r="R14" s="32"/>
      <c r="AO14" s="32"/>
      <c r="AP14" s="32"/>
      <c r="AQ14" s="32"/>
      <c r="AR14" s="39"/>
    </row>
    <row r="15" spans="1:46" s="8" customFormat="1">
      <c r="I15" s="33" t="s">
        <v>37</v>
      </c>
      <c r="J15" s="33" t="s">
        <v>37</v>
      </c>
      <c r="K15" s="20" t="s">
        <v>37</v>
      </c>
      <c r="L15" s="9" t="s">
        <v>38</v>
      </c>
      <c r="O15" s="32"/>
      <c r="AO15" s="32"/>
      <c r="AP15" s="32"/>
      <c r="AQ15" s="32"/>
      <c r="AR15" s="39"/>
    </row>
    <row r="16" spans="1:46" s="8" customFormat="1">
      <c r="I16" s="51">
        <f>SUM(AP3:AS3)</f>
        <v>240594.98738135552</v>
      </c>
      <c r="J16" s="19">
        <f>SUM(AL3:AO3)</f>
        <v>229569.7385098451</v>
      </c>
      <c r="K16" s="32">
        <f>(I16-J16)</f>
        <v>11025.248871510412</v>
      </c>
      <c r="L16" s="40">
        <f>(K16/(J16/100))</f>
        <v>4.8025706450145185</v>
      </c>
      <c r="O16" s="32"/>
      <c r="AO16" s="32"/>
      <c r="AP16" s="32"/>
      <c r="AQ16" s="32"/>
      <c r="AR16" s="39"/>
    </row>
    <row r="17" spans="9:44" s="8" customFormat="1">
      <c r="AO17" s="32"/>
      <c r="AP17" s="32"/>
      <c r="AQ17" s="32"/>
      <c r="AR17" s="39"/>
    </row>
    <row r="18" spans="9:44" s="8" customFormat="1">
      <c r="I18" s="9" t="s">
        <v>63</v>
      </c>
      <c r="J18" s="9" t="s">
        <v>64</v>
      </c>
      <c r="K18" s="9" t="s">
        <v>35</v>
      </c>
      <c r="L18" s="9" t="s">
        <v>35</v>
      </c>
      <c r="AO18" s="32"/>
      <c r="AP18" s="32"/>
      <c r="AQ18" s="32"/>
      <c r="AR18" s="39"/>
    </row>
    <row r="19" spans="9:44" s="8" customFormat="1">
      <c r="I19" s="33" t="s">
        <v>37</v>
      </c>
      <c r="J19" s="33" t="s">
        <v>37</v>
      </c>
      <c r="K19" s="20" t="s">
        <v>37</v>
      </c>
      <c r="L19" s="9" t="s">
        <v>38</v>
      </c>
    </row>
    <row r="20" spans="9:44" s="8" customFormat="1">
      <c r="I20" s="32">
        <f>SUM(AT3)</f>
        <v>63163.773168307896</v>
      </c>
      <c r="J20" s="32">
        <f>SUM(AP3)</f>
        <v>59447.806786988105</v>
      </c>
      <c r="K20" s="32">
        <f>(I20-J20)</f>
        <v>3715.9663813197913</v>
      </c>
      <c r="L20" s="40">
        <f>(K20/(J20/100))</f>
        <v>6.2508048356346411</v>
      </c>
    </row>
    <row r="21" spans="9:44" s="8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AT22"/>
  <sheetViews>
    <sheetView tabSelected="1" workbookViewId="0">
      <selection activeCell="A7" sqref="A7:AT13"/>
    </sheetView>
  </sheetViews>
  <sheetFormatPr defaultRowHeight="15"/>
  <cols>
    <col min="1" max="1" width="47.7109375" customWidth="1"/>
    <col min="2" max="46" width="10.28515625" customWidth="1"/>
  </cols>
  <sheetData>
    <row r="1" spans="1:46" ht="18.75">
      <c r="A1" s="3" t="s">
        <v>56</v>
      </c>
    </row>
    <row r="2" spans="1:46" s="26" customFormat="1">
      <c r="B2" s="22" t="s">
        <v>40</v>
      </c>
      <c r="C2" s="22" t="s">
        <v>41</v>
      </c>
      <c r="D2" s="22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2" t="s">
        <v>47</v>
      </c>
      <c r="J2" s="22" t="s">
        <v>48</v>
      </c>
      <c r="K2" s="22" t="s">
        <v>49</v>
      </c>
      <c r="L2" s="22" t="s">
        <v>50</v>
      </c>
      <c r="M2" s="22" t="s">
        <v>51</v>
      </c>
      <c r="N2" s="22" t="s">
        <v>52</v>
      </c>
      <c r="O2" s="22" t="s">
        <v>53</v>
      </c>
      <c r="P2" s="22" t="s">
        <v>54</v>
      </c>
      <c r="Q2" s="22" t="s">
        <v>55</v>
      </c>
      <c r="R2" s="22" t="s">
        <v>1</v>
      </c>
      <c r="S2" s="22" t="s">
        <v>2</v>
      </c>
      <c r="T2" s="22" t="s">
        <v>3</v>
      </c>
      <c r="U2" s="22" t="s">
        <v>4</v>
      </c>
      <c r="V2" s="22" t="s">
        <v>5</v>
      </c>
      <c r="W2" s="22" t="s">
        <v>6</v>
      </c>
      <c r="X2" s="22" t="s">
        <v>7</v>
      </c>
      <c r="Y2" s="22" t="s">
        <v>8</v>
      </c>
      <c r="Z2" s="22" t="s">
        <v>9</v>
      </c>
      <c r="AA2" s="22" t="s">
        <v>10</v>
      </c>
      <c r="AB2" s="22" t="s">
        <v>11</v>
      </c>
      <c r="AC2" s="22" t="s">
        <v>12</v>
      </c>
      <c r="AD2" s="22" t="s">
        <v>13</v>
      </c>
      <c r="AE2" s="22" t="s">
        <v>14</v>
      </c>
      <c r="AF2" s="22" t="s">
        <v>15</v>
      </c>
      <c r="AG2" s="22" t="s">
        <v>16</v>
      </c>
      <c r="AH2" s="22" t="s">
        <v>17</v>
      </c>
      <c r="AI2" s="22" t="s">
        <v>18</v>
      </c>
      <c r="AJ2" s="22" t="s">
        <v>19</v>
      </c>
      <c r="AK2" s="22" t="s">
        <v>20</v>
      </c>
      <c r="AL2" s="22" t="s">
        <v>21</v>
      </c>
      <c r="AM2" s="22" t="s">
        <v>22</v>
      </c>
      <c r="AN2" s="22" t="s">
        <v>23</v>
      </c>
      <c r="AO2" s="22" t="s">
        <v>24</v>
      </c>
      <c r="AP2" s="22" t="s">
        <v>25</v>
      </c>
      <c r="AQ2" s="22" t="s">
        <v>26</v>
      </c>
      <c r="AR2" s="22" t="s">
        <v>58</v>
      </c>
      <c r="AS2" s="22" t="s">
        <v>59</v>
      </c>
      <c r="AT2" s="22" t="s">
        <v>62</v>
      </c>
    </row>
    <row r="3" spans="1:46" s="23" customFormat="1">
      <c r="A3" s="23" t="s">
        <v>61</v>
      </c>
      <c r="B3" s="34">
        <v>7545.6990145063501</v>
      </c>
      <c r="C3" s="34">
        <v>7112.6326813106189</v>
      </c>
      <c r="D3" s="34">
        <v>7723.2894094126959</v>
      </c>
      <c r="E3" s="34">
        <v>7862.2329383549213</v>
      </c>
      <c r="F3" s="34">
        <v>8857.7732023447097</v>
      </c>
      <c r="G3" s="34">
        <v>10590.902013208617</v>
      </c>
      <c r="H3" s="34">
        <v>10361.902784646483</v>
      </c>
      <c r="I3" s="34">
        <v>10446.65116358773</v>
      </c>
      <c r="J3" s="34">
        <v>10622.870897172132</v>
      </c>
      <c r="K3" s="34">
        <v>10788.429204570022</v>
      </c>
      <c r="L3" s="34">
        <v>10690.4436014892</v>
      </c>
      <c r="M3" s="34">
        <v>11237.396032383846</v>
      </c>
      <c r="N3" s="34">
        <v>10486.533970982468</v>
      </c>
      <c r="O3" s="34">
        <v>11010.610658081896</v>
      </c>
      <c r="P3" s="34">
        <v>10750.281259114387</v>
      </c>
      <c r="Q3" s="34">
        <v>10414.178292153432</v>
      </c>
      <c r="R3" s="34">
        <v>10638.329459410266</v>
      </c>
      <c r="S3" s="34">
        <v>10523.020001866642</v>
      </c>
      <c r="T3" s="34">
        <v>12330.78052390943</v>
      </c>
      <c r="U3" s="34">
        <v>10716.198245779515</v>
      </c>
      <c r="V3" s="34">
        <v>11769.873663142849</v>
      </c>
      <c r="W3" s="34">
        <v>11391.372822408626</v>
      </c>
      <c r="X3" s="34">
        <v>13988.32176411585</v>
      </c>
      <c r="Y3" s="34">
        <v>14689.517328745433</v>
      </c>
      <c r="Z3" s="34">
        <v>15467.496160180208</v>
      </c>
      <c r="AA3" s="34">
        <v>15934.485709941438</v>
      </c>
      <c r="AB3" s="34">
        <v>15535.251704729068</v>
      </c>
      <c r="AC3" s="34">
        <v>15520.721115882512</v>
      </c>
      <c r="AD3" s="34">
        <v>14881.466236209286</v>
      </c>
      <c r="AE3" s="34">
        <v>15231.517004889221</v>
      </c>
      <c r="AF3" s="34">
        <v>15764.53803453243</v>
      </c>
      <c r="AG3" s="34">
        <v>16506.238615634742</v>
      </c>
      <c r="AH3" s="34">
        <v>16771.965647516001</v>
      </c>
      <c r="AI3" s="34">
        <v>16652.315513319663</v>
      </c>
      <c r="AJ3" s="34">
        <v>17667.906218373773</v>
      </c>
      <c r="AK3" s="34">
        <v>16824.052667463511</v>
      </c>
      <c r="AL3" s="34">
        <v>16346.557445363791</v>
      </c>
      <c r="AM3" s="34">
        <v>17176.729395673778</v>
      </c>
      <c r="AN3" s="34">
        <v>17121.212745992259</v>
      </c>
      <c r="AO3" s="34">
        <v>18385.75423086312</v>
      </c>
      <c r="AP3" s="34">
        <v>19030.538843863742</v>
      </c>
      <c r="AQ3" s="34">
        <v>19019.299891863862</v>
      </c>
      <c r="AR3" s="34">
        <v>19568.499884414596</v>
      </c>
      <c r="AS3" s="34">
        <v>19486.89560878371</v>
      </c>
      <c r="AT3" s="34">
        <v>20914.800398576532</v>
      </c>
    </row>
    <row r="4" spans="1:46" s="24" customFormat="1">
      <c r="A4" s="24" t="s">
        <v>60</v>
      </c>
      <c r="B4" s="36">
        <v>42663.52683451218</v>
      </c>
      <c r="C4" s="36">
        <v>42061.493981575804</v>
      </c>
      <c r="D4" s="36">
        <v>42074.122777676283</v>
      </c>
      <c r="E4" s="36">
        <v>42072.849254010209</v>
      </c>
      <c r="F4" s="36">
        <v>44063.28975784783</v>
      </c>
      <c r="G4" s="36">
        <v>46161.885332693564</v>
      </c>
      <c r="H4" s="36">
        <v>47009.941934516122</v>
      </c>
      <c r="I4" s="36">
        <v>47358.712780232025</v>
      </c>
      <c r="J4" s="36">
        <v>47367.382006914602</v>
      </c>
      <c r="K4" s="36">
        <v>47858.915862712543</v>
      </c>
      <c r="L4" s="36">
        <v>47878.571452240554</v>
      </c>
      <c r="M4" s="36">
        <v>47850.196302070821</v>
      </c>
      <c r="N4" s="36">
        <v>47923.04992464622</v>
      </c>
      <c r="O4" s="36">
        <v>50014.157970622618</v>
      </c>
      <c r="P4" s="36">
        <v>47726.945598022707</v>
      </c>
      <c r="Q4" s="36">
        <v>47483.607103324131</v>
      </c>
      <c r="R4" s="36">
        <v>47082.867299103229</v>
      </c>
      <c r="S4" s="36">
        <v>46138.459203021179</v>
      </c>
      <c r="T4" s="36">
        <v>48073.547074634327</v>
      </c>
      <c r="U4" s="36">
        <v>46289.665571592275</v>
      </c>
      <c r="V4" s="36">
        <v>47380.413611399053</v>
      </c>
      <c r="W4" s="36">
        <v>47983.854974725618</v>
      </c>
      <c r="X4" s="36">
        <v>49765.509207150855</v>
      </c>
      <c r="Y4" s="36">
        <v>50641.068301537416</v>
      </c>
      <c r="Z4" s="36">
        <v>52045.337094400689</v>
      </c>
      <c r="AA4" s="36">
        <v>52556.599418592792</v>
      </c>
      <c r="AB4" s="36">
        <v>52347.413502316856</v>
      </c>
      <c r="AC4" s="36">
        <v>52951.128496918194</v>
      </c>
      <c r="AD4" s="36">
        <v>52465.905744199496</v>
      </c>
      <c r="AE4" s="36">
        <v>52735.437910482506</v>
      </c>
      <c r="AF4" s="36">
        <v>52939.269690525703</v>
      </c>
      <c r="AG4" s="36">
        <v>55263.800075195424</v>
      </c>
      <c r="AH4" s="36">
        <v>54844.293941054981</v>
      </c>
      <c r="AI4" s="36">
        <v>55764.422178378067</v>
      </c>
      <c r="AJ4" s="36">
        <v>56262.59734176768</v>
      </c>
      <c r="AK4" s="36">
        <v>55583.120393993566</v>
      </c>
      <c r="AL4" s="36">
        <v>56037.868685560185</v>
      </c>
      <c r="AM4" s="36">
        <v>57514.99307998547</v>
      </c>
      <c r="AN4" s="36">
        <v>57283.609695378633</v>
      </c>
      <c r="AO4" s="36">
        <v>58733.267048920825</v>
      </c>
      <c r="AP4" s="36">
        <v>59447.806786988105</v>
      </c>
      <c r="AQ4" s="36">
        <v>58987.048470197966</v>
      </c>
      <c r="AR4" s="36">
        <v>61351.565440311024</v>
      </c>
      <c r="AS4" s="36">
        <v>60808.566683858422</v>
      </c>
      <c r="AT4" s="38">
        <v>63163.773168307947</v>
      </c>
    </row>
    <row r="5" spans="1:46" s="23" customFormat="1">
      <c r="A5" s="23" t="s">
        <v>57</v>
      </c>
      <c r="B5" s="48">
        <f>(B3/(B4/100))</f>
        <v>17.686533614005725</v>
      </c>
      <c r="C5" s="48">
        <f t="shared" ref="C5:AT5" si="0">(C3/(C4/100))</f>
        <v>16.910080950586696</v>
      </c>
      <c r="D5" s="48">
        <f t="shared" si="0"/>
        <v>18.356388439096644</v>
      </c>
      <c r="E5" s="48">
        <f t="shared" si="0"/>
        <v>18.687189191508171</v>
      </c>
      <c r="F5" s="48">
        <f t="shared" si="0"/>
        <v>20.102387386468592</v>
      </c>
      <c r="G5" s="48">
        <f t="shared" si="0"/>
        <v>22.942958106842628</v>
      </c>
      <c r="H5" s="48">
        <f t="shared" si="0"/>
        <v>22.041939126579649</v>
      </c>
      <c r="I5" s="48">
        <f t="shared" si="0"/>
        <v>22.05856230101816</v>
      </c>
      <c r="J5" s="48">
        <f t="shared" si="0"/>
        <v>22.426552718538307</v>
      </c>
      <c r="K5" s="48">
        <f t="shared" si="0"/>
        <v>22.542151258748881</v>
      </c>
      <c r="L5" s="48">
        <f t="shared" si="0"/>
        <v>22.328242629697179</v>
      </c>
      <c r="M5" s="48">
        <f t="shared" si="0"/>
        <v>23.484534862603109</v>
      </c>
      <c r="N5" s="48">
        <f t="shared" si="0"/>
        <v>21.882025429248348</v>
      </c>
      <c r="O5" s="48">
        <f t="shared" si="0"/>
        <v>22.014987565219677</v>
      </c>
      <c r="P5" s="48">
        <f t="shared" si="0"/>
        <v>22.524553214986721</v>
      </c>
      <c r="Q5" s="48">
        <f t="shared" si="0"/>
        <v>21.932154963485029</v>
      </c>
      <c r="R5" s="48">
        <f t="shared" si="0"/>
        <v>22.594905683692062</v>
      </c>
      <c r="S5" s="48">
        <f t="shared" si="0"/>
        <v>22.807480318236522</v>
      </c>
      <c r="T5" s="48">
        <f t="shared" si="0"/>
        <v>25.649824642158933</v>
      </c>
      <c r="U5" s="48">
        <f t="shared" si="0"/>
        <v>23.150303881987838</v>
      </c>
      <c r="V5" s="48">
        <f t="shared" si="0"/>
        <v>24.841221859471453</v>
      </c>
      <c r="W5" s="48">
        <f t="shared" si="0"/>
        <v>23.740011777729752</v>
      </c>
      <c r="X5" s="48">
        <f t="shared" si="0"/>
        <v>28.1084670627782</v>
      </c>
      <c r="Y5" s="48">
        <f t="shared" si="0"/>
        <v>29.007123706944927</v>
      </c>
      <c r="Z5" s="48">
        <f t="shared" si="0"/>
        <v>29.719273663508044</v>
      </c>
      <c r="AA5" s="48">
        <f t="shared" si="0"/>
        <v>30.318715225521881</v>
      </c>
      <c r="AB5" s="48">
        <f t="shared" si="0"/>
        <v>29.677209751808444</v>
      </c>
      <c r="AC5" s="48">
        <f t="shared" si="0"/>
        <v>29.311407625213942</v>
      </c>
      <c r="AD5" s="48">
        <f t="shared" si="0"/>
        <v>28.364070009130732</v>
      </c>
      <c r="AE5" s="48">
        <f t="shared" si="0"/>
        <v>28.882887121833441</v>
      </c>
      <c r="AF5" s="48">
        <f t="shared" si="0"/>
        <v>29.778533264038845</v>
      </c>
      <c r="AG5" s="48">
        <f t="shared" si="0"/>
        <v>29.868084701333078</v>
      </c>
      <c r="AH5" s="48">
        <f t="shared" si="0"/>
        <v>30.581058561063823</v>
      </c>
      <c r="AI5" s="48">
        <f t="shared" si="0"/>
        <v>29.861899151492295</v>
      </c>
      <c r="AJ5" s="48">
        <f t="shared" si="0"/>
        <v>31.402578361339966</v>
      </c>
      <c r="AK5" s="48">
        <f t="shared" si="0"/>
        <v>30.268276678618342</v>
      </c>
      <c r="AL5" s="48">
        <f t="shared" si="0"/>
        <v>29.170555249143455</v>
      </c>
      <c r="AM5" s="48">
        <f t="shared" si="0"/>
        <v>29.864785642565042</v>
      </c>
      <c r="AN5" s="48">
        <f t="shared" si="0"/>
        <v>29.888501854263417</v>
      </c>
      <c r="AO5" s="48">
        <f t="shared" si="0"/>
        <v>31.303816652237369</v>
      </c>
      <c r="AP5" s="48">
        <f t="shared" si="0"/>
        <v>32.012179880838147</v>
      </c>
      <c r="AQ5" s="48">
        <f t="shared" si="0"/>
        <v>32.243179452304666</v>
      </c>
      <c r="AR5" s="48">
        <f t="shared" si="0"/>
        <v>31.895681461384715</v>
      </c>
      <c r="AS5" s="48">
        <f t="shared" si="0"/>
        <v>32.04629984142759</v>
      </c>
      <c r="AT5" s="48">
        <f t="shared" si="0"/>
        <v>33.112018724477359</v>
      </c>
    </row>
    <row r="6" spans="1:46" s="24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46" s="24" customFormat="1">
      <c r="A7" s="25" t="s">
        <v>28</v>
      </c>
      <c r="B7" s="22" t="s">
        <v>40</v>
      </c>
      <c r="C7" s="22" t="s">
        <v>41</v>
      </c>
      <c r="D7" s="22" t="s">
        <v>42</v>
      </c>
      <c r="E7" s="22" t="s">
        <v>43</v>
      </c>
      <c r="F7" s="22" t="s">
        <v>44</v>
      </c>
      <c r="G7" s="22" t="s">
        <v>45</v>
      </c>
      <c r="H7" s="22" t="s">
        <v>46</v>
      </c>
      <c r="I7" s="22" t="s">
        <v>47</v>
      </c>
      <c r="J7" s="22" t="s">
        <v>48</v>
      </c>
      <c r="K7" s="22" t="s">
        <v>49</v>
      </c>
      <c r="L7" s="22" t="s">
        <v>50</v>
      </c>
      <c r="M7" s="22" t="s">
        <v>51</v>
      </c>
      <c r="N7" s="22" t="s">
        <v>52</v>
      </c>
      <c r="O7" s="22" t="s">
        <v>53</v>
      </c>
      <c r="P7" s="22" t="s">
        <v>54</v>
      </c>
      <c r="Q7" s="22" t="s">
        <v>55</v>
      </c>
      <c r="R7" s="22" t="s">
        <v>1</v>
      </c>
      <c r="S7" s="22" t="s">
        <v>2</v>
      </c>
      <c r="T7" s="22" t="s">
        <v>3</v>
      </c>
      <c r="U7" s="22" t="s">
        <v>4</v>
      </c>
      <c r="V7" s="22" t="s">
        <v>5</v>
      </c>
      <c r="W7" s="22" t="s">
        <v>6</v>
      </c>
      <c r="X7" s="22" t="s">
        <v>7</v>
      </c>
      <c r="Y7" s="22" t="s">
        <v>8</v>
      </c>
      <c r="Z7" s="22" t="s">
        <v>9</v>
      </c>
      <c r="AA7" s="22" t="s">
        <v>10</v>
      </c>
      <c r="AB7" s="22" t="s">
        <v>11</v>
      </c>
      <c r="AC7" s="22" t="s">
        <v>12</v>
      </c>
      <c r="AD7" s="22" t="s">
        <v>13</v>
      </c>
      <c r="AE7" s="22" t="s">
        <v>14</v>
      </c>
      <c r="AF7" s="22" t="s">
        <v>15</v>
      </c>
      <c r="AG7" s="22" t="s">
        <v>16</v>
      </c>
      <c r="AH7" s="22" t="s">
        <v>17</v>
      </c>
      <c r="AI7" s="22" t="s">
        <v>18</v>
      </c>
      <c r="AJ7" s="22" t="s">
        <v>19</v>
      </c>
      <c r="AK7" s="22" t="s">
        <v>20</v>
      </c>
      <c r="AL7" s="22" t="s">
        <v>21</v>
      </c>
      <c r="AM7" s="22" t="s">
        <v>22</v>
      </c>
      <c r="AN7" s="22" t="s">
        <v>23</v>
      </c>
      <c r="AO7" s="22" t="s">
        <v>24</v>
      </c>
      <c r="AP7" s="22" t="s">
        <v>25</v>
      </c>
      <c r="AQ7" s="22" t="s">
        <v>26</v>
      </c>
      <c r="AR7" s="22" t="s">
        <v>58</v>
      </c>
      <c r="AS7" s="22" t="s">
        <v>59</v>
      </c>
      <c r="AT7" s="22" t="s">
        <v>62</v>
      </c>
    </row>
    <row r="8" spans="1:46" s="24" customFormat="1">
      <c r="A8" s="24" t="s">
        <v>29</v>
      </c>
      <c r="B8" s="28">
        <v>1142.0943139675483</v>
      </c>
      <c r="C8" s="28">
        <v>959.06182839546614</v>
      </c>
      <c r="D8" s="28">
        <v>1162.3110680307029</v>
      </c>
      <c r="E8" s="28">
        <v>1273.7856996027194</v>
      </c>
      <c r="F8" s="28">
        <v>1353.9372768739713</v>
      </c>
      <c r="G8" s="28">
        <v>1396.1230070613456</v>
      </c>
      <c r="H8" s="28">
        <v>1416.0724283396332</v>
      </c>
      <c r="I8" s="28">
        <v>1421.415412053547</v>
      </c>
      <c r="J8" s="28">
        <v>1307.6461124014418</v>
      </c>
      <c r="K8" s="28">
        <v>1256.6501986637882</v>
      </c>
      <c r="L8" s="28">
        <v>1312.7191233567182</v>
      </c>
      <c r="M8" s="28">
        <v>1337.6802721684885</v>
      </c>
      <c r="N8" s="28">
        <v>1423.7856755961109</v>
      </c>
      <c r="O8" s="28">
        <v>1401.5929494216334</v>
      </c>
      <c r="P8" s="28">
        <v>1321.3174640605098</v>
      </c>
      <c r="Q8" s="28">
        <v>1252.4715960091985</v>
      </c>
      <c r="R8" s="28">
        <v>1286.7451386430703</v>
      </c>
      <c r="S8" s="28">
        <v>1314.0563007316803</v>
      </c>
      <c r="T8" s="28">
        <v>1293.9335977514177</v>
      </c>
      <c r="U8" s="28">
        <v>1364.3632658451786</v>
      </c>
      <c r="V8" s="28">
        <v>1418.9930406839949</v>
      </c>
      <c r="W8" s="28">
        <v>1523.4385290712739</v>
      </c>
      <c r="X8" s="28">
        <v>1590.8587234740519</v>
      </c>
      <c r="Y8" s="28">
        <v>1805.6083343429864</v>
      </c>
      <c r="Z8" s="28">
        <v>1593.9309409999826</v>
      </c>
      <c r="AA8" s="28">
        <v>1714.5391328709982</v>
      </c>
      <c r="AB8" s="28">
        <v>1691.5213693914961</v>
      </c>
      <c r="AC8" s="28">
        <v>1629.6681333016259</v>
      </c>
      <c r="AD8" s="28">
        <v>1549.0887514287949</v>
      </c>
      <c r="AE8" s="28">
        <v>1511.1809987677111</v>
      </c>
      <c r="AF8" s="28">
        <v>1431.7424755097277</v>
      </c>
      <c r="AG8" s="28">
        <v>1432.5454862524866</v>
      </c>
      <c r="AH8" s="28">
        <v>1532.0203563817543</v>
      </c>
      <c r="AI8" s="28">
        <v>1516.992756819684</v>
      </c>
      <c r="AJ8" s="28">
        <v>1536.1312549406578</v>
      </c>
      <c r="AK8" s="28">
        <v>1496.8086569055999</v>
      </c>
      <c r="AL8" s="28">
        <v>1383.7259422782811</v>
      </c>
      <c r="AM8" s="28">
        <v>1432.3667086555968</v>
      </c>
      <c r="AN8" s="28">
        <v>1569.0682180748408</v>
      </c>
      <c r="AO8" s="28">
        <v>1353.8258150857364</v>
      </c>
      <c r="AP8" s="28">
        <v>1580.7773572705485</v>
      </c>
      <c r="AQ8" s="28">
        <v>1494.4892167254818</v>
      </c>
      <c r="AR8" s="38">
        <v>1466.2490725029545</v>
      </c>
      <c r="AS8" s="38">
        <v>1517.4288785495894</v>
      </c>
      <c r="AT8" s="38">
        <v>1554.3647113074439</v>
      </c>
    </row>
    <row r="9" spans="1:46" s="24" customFormat="1">
      <c r="A9" s="24" t="s">
        <v>30</v>
      </c>
      <c r="B9" s="28">
        <v>2860.688125320682</v>
      </c>
      <c r="C9" s="28">
        <v>2824.0816519188488</v>
      </c>
      <c r="D9" s="28">
        <v>3029.6802590134803</v>
      </c>
      <c r="E9" s="28">
        <v>3086.0246917728223</v>
      </c>
      <c r="F9" s="28">
        <v>3306.5016340478887</v>
      </c>
      <c r="G9" s="28">
        <v>3827.9188876756812</v>
      </c>
      <c r="H9" s="28">
        <v>4214.9781094357559</v>
      </c>
      <c r="I9" s="28">
        <v>3963.8867434093413</v>
      </c>
      <c r="J9" s="28">
        <v>4482.2798981165097</v>
      </c>
      <c r="K9" s="28">
        <v>4343.8354151879839</v>
      </c>
      <c r="L9" s="28">
        <v>4397.2559768832107</v>
      </c>
      <c r="M9" s="28">
        <v>4679.7873990383496</v>
      </c>
      <c r="N9" s="28">
        <v>4141.9272391972545</v>
      </c>
      <c r="O9" s="28">
        <v>4472.0803205941238</v>
      </c>
      <c r="P9" s="28">
        <v>4051.7503369508863</v>
      </c>
      <c r="Q9" s="28">
        <v>3981.9204557385797</v>
      </c>
      <c r="R9" s="28">
        <v>3961.6656603466531</v>
      </c>
      <c r="S9" s="28">
        <v>3944.6141853361705</v>
      </c>
      <c r="T9" s="28">
        <v>5712.9700022458665</v>
      </c>
      <c r="U9" s="28">
        <v>4046.8614166123439</v>
      </c>
      <c r="V9" s="28">
        <v>4477.2225296203242</v>
      </c>
      <c r="W9" s="28">
        <v>4359.2357015332873</v>
      </c>
      <c r="X9" s="28">
        <v>6325.2124751342681</v>
      </c>
      <c r="Y9" s="28">
        <v>6693.9073273290596</v>
      </c>
      <c r="Z9" s="28">
        <v>6805.7805459738702</v>
      </c>
      <c r="AA9" s="28">
        <v>7147.072701237108</v>
      </c>
      <c r="AB9" s="28">
        <v>6963.8971864411051</v>
      </c>
      <c r="AC9" s="28">
        <v>6829.5326876471281</v>
      </c>
      <c r="AD9" s="28">
        <v>6559.4260950341577</v>
      </c>
      <c r="AE9" s="28">
        <v>6601.3717755275502</v>
      </c>
      <c r="AF9" s="28">
        <v>6944.0687041583196</v>
      </c>
      <c r="AG9" s="28">
        <v>7679.4493779483109</v>
      </c>
      <c r="AH9" s="28">
        <v>7543.6787718217693</v>
      </c>
      <c r="AI9" s="28">
        <v>7286.0670377892538</v>
      </c>
      <c r="AJ9" s="28">
        <v>8077.6522249205509</v>
      </c>
      <c r="AK9" s="28">
        <v>7217.3889305790572</v>
      </c>
      <c r="AL9" s="28">
        <v>7024.2895364377646</v>
      </c>
      <c r="AM9" s="28">
        <v>7513.6219482602692</v>
      </c>
      <c r="AN9" s="28">
        <v>7700.8370749683481</v>
      </c>
      <c r="AO9" s="28">
        <v>8026.5941576110499</v>
      </c>
      <c r="AP9" s="28">
        <v>8349.1867977764214</v>
      </c>
      <c r="AQ9" s="28">
        <v>7971.4569329022715</v>
      </c>
      <c r="AR9" s="38">
        <v>8040.5648197111122</v>
      </c>
      <c r="AS9" s="38">
        <v>8057.5545673221768</v>
      </c>
      <c r="AT9" s="38">
        <v>8391.4395389381025</v>
      </c>
    </row>
    <row r="10" spans="1:46" s="24" customFormat="1">
      <c r="A10" s="24" t="s">
        <v>31</v>
      </c>
      <c r="B10" s="28">
        <v>313.22540368875735</v>
      </c>
      <c r="C10" s="28">
        <v>170.28398786937737</v>
      </c>
      <c r="D10" s="28">
        <v>262.06269299757815</v>
      </c>
      <c r="E10" s="28">
        <v>100.42204823523261</v>
      </c>
      <c r="F10" s="28">
        <v>634.52267287814993</v>
      </c>
      <c r="G10" s="28">
        <v>907.94336717334738</v>
      </c>
      <c r="H10" s="28">
        <v>642.47789235921255</v>
      </c>
      <c r="I10" s="28">
        <v>847.48594312279113</v>
      </c>
      <c r="J10" s="28">
        <v>695.81980233821662</v>
      </c>
      <c r="K10" s="28">
        <v>904.59902945691556</v>
      </c>
      <c r="L10" s="28">
        <v>802.15239057498115</v>
      </c>
      <c r="M10" s="28">
        <v>605.91753367556566</v>
      </c>
      <c r="N10" s="28">
        <v>562.20174164361686</v>
      </c>
      <c r="O10" s="28">
        <v>538.5437980306117</v>
      </c>
      <c r="P10" s="28">
        <v>637.84704435186973</v>
      </c>
      <c r="Q10" s="28">
        <v>565.58187323256141</v>
      </c>
      <c r="R10" s="28">
        <v>754.47746338106356</v>
      </c>
      <c r="S10" s="28">
        <v>679.38514427657867</v>
      </c>
      <c r="T10" s="28">
        <v>766.65238409405174</v>
      </c>
      <c r="U10" s="28">
        <v>730.31265330945689</v>
      </c>
      <c r="V10" s="28">
        <v>856.64093512129955</v>
      </c>
      <c r="W10" s="28">
        <v>836.57787097322159</v>
      </c>
      <c r="X10" s="28">
        <v>984.90977091594357</v>
      </c>
      <c r="Y10" s="28">
        <v>993.88921880528153</v>
      </c>
      <c r="Z10" s="28">
        <v>1016.1361039213796</v>
      </c>
      <c r="AA10" s="28">
        <v>1234.8486322519925</v>
      </c>
      <c r="AB10" s="28">
        <v>1111.7205409696253</v>
      </c>
      <c r="AC10" s="28">
        <v>1346.6358500172951</v>
      </c>
      <c r="AD10" s="28">
        <v>1096.4437814015125</v>
      </c>
      <c r="AE10" s="28">
        <v>1220.6352885851663</v>
      </c>
      <c r="AF10" s="28">
        <v>1332.7375024125508</v>
      </c>
      <c r="AG10" s="28">
        <v>1147.0423884379834</v>
      </c>
      <c r="AH10" s="28">
        <v>1311.865046617691</v>
      </c>
      <c r="AI10" s="28">
        <v>1369.6613072714013</v>
      </c>
      <c r="AJ10" s="28">
        <v>1236.3687436517835</v>
      </c>
      <c r="AK10" s="28">
        <v>1204.9839685230354</v>
      </c>
      <c r="AL10" s="28">
        <v>1224.6288652677522</v>
      </c>
      <c r="AM10" s="28">
        <v>1462.3741473243115</v>
      </c>
      <c r="AN10" s="28">
        <v>1180.5815869805592</v>
      </c>
      <c r="AO10" s="28">
        <v>1792.7957972985037</v>
      </c>
      <c r="AP10" s="28">
        <v>1609.7849963066615</v>
      </c>
      <c r="AQ10" s="28">
        <v>1758.2343444882054</v>
      </c>
      <c r="AR10" s="38">
        <v>1824.6196173565756</v>
      </c>
      <c r="AS10" s="38">
        <v>2013.4624247265922</v>
      </c>
      <c r="AT10" s="38">
        <v>2274.676391814935</v>
      </c>
    </row>
    <row r="11" spans="1:46" s="24" customFormat="1">
      <c r="A11" s="24" t="s">
        <v>32</v>
      </c>
      <c r="B11" s="28">
        <v>487.91940128309443</v>
      </c>
      <c r="C11" s="28">
        <v>461.33210519185695</v>
      </c>
      <c r="D11" s="28">
        <v>487.45340451301593</v>
      </c>
      <c r="E11" s="28">
        <v>549.80958841912854</v>
      </c>
      <c r="F11" s="28">
        <v>607.89152962514027</v>
      </c>
      <c r="G11" s="28">
        <v>670.51313639623845</v>
      </c>
      <c r="H11" s="28">
        <v>702.74987959678469</v>
      </c>
      <c r="I11" s="28">
        <v>661.06714629873204</v>
      </c>
      <c r="J11" s="28">
        <v>639.13304504852397</v>
      </c>
      <c r="K11" s="28">
        <v>723.24486441446027</v>
      </c>
      <c r="L11" s="28">
        <v>694.39498629327852</v>
      </c>
      <c r="M11" s="28">
        <v>632.65570266336101</v>
      </c>
      <c r="N11" s="28">
        <v>652.8537221083202</v>
      </c>
      <c r="O11" s="28">
        <v>700.63942372880604</v>
      </c>
      <c r="P11" s="28">
        <v>667.30675051287369</v>
      </c>
      <c r="Q11" s="28">
        <v>679.48994915676133</v>
      </c>
      <c r="R11" s="28">
        <v>608.73621620552683</v>
      </c>
      <c r="S11" s="28">
        <v>542.13183242410548</v>
      </c>
      <c r="T11" s="28">
        <v>596.58223669174856</v>
      </c>
      <c r="U11" s="28">
        <v>664.58257446690584</v>
      </c>
      <c r="V11" s="28">
        <v>681.33954188294274</v>
      </c>
      <c r="W11" s="28">
        <v>583.116533240276</v>
      </c>
      <c r="X11" s="28">
        <v>693.32922693487558</v>
      </c>
      <c r="Y11" s="28">
        <v>711.0555824209797</v>
      </c>
      <c r="Z11" s="28">
        <v>854.56808024422014</v>
      </c>
      <c r="AA11" s="28">
        <v>892.18675153599986</v>
      </c>
      <c r="AB11" s="28">
        <v>854.42689729345943</v>
      </c>
      <c r="AC11" s="28">
        <v>837.00011386089466</v>
      </c>
      <c r="AD11" s="28">
        <v>693.69613250207226</v>
      </c>
      <c r="AE11" s="28">
        <v>668.62515721029808</v>
      </c>
      <c r="AF11" s="28">
        <v>671.48684070631361</v>
      </c>
      <c r="AG11" s="28">
        <v>702.10611155500135</v>
      </c>
      <c r="AH11" s="28">
        <v>773.7462003526997</v>
      </c>
      <c r="AI11" s="28">
        <v>657.41246671486113</v>
      </c>
      <c r="AJ11" s="28">
        <v>694.19397975445781</v>
      </c>
      <c r="AK11" s="28">
        <v>678.47555570851671</v>
      </c>
      <c r="AL11" s="28">
        <v>658.23295138812728</v>
      </c>
      <c r="AM11" s="28">
        <v>683.41614903053085</v>
      </c>
      <c r="AN11" s="28">
        <v>637.00486090602271</v>
      </c>
      <c r="AO11" s="28">
        <v>645.9384111593879</v>
      </c>
      <c r="AP11" s="28">
        <v>655.73788293379096</v>
      </c>
      <c r="AQ11" s="28">
        <v>653.15432639897574</v>
      </c>
      <c r="AR11" s="38">
        <v>663.01674335622772</v>
      </c>
      <c r="AS11" s="38">
        <v>592.72162415646028</v>
      </c>
      <c r="AT11" s="38">
        <v>558.1254188358547</v>
      </c>
    </row>
    <row r="12" spans="1:46" s="24" customFormat="1">
      <c r="A12" s="24" t="s">
        <v>33</v>
      </c>
      <c r="B12" s="28">
        <v>2623.6711691089181</v>
      </c>
      <c r="C12" s="28">
        <v>2583.3927834718988</v>
      </c>
      <c r="D12" s="28">
        <v>2659.4313541643319</v>
      </c>
      <c r="E12" s="28">
        <v>2666.1257237594859</v>
      </c>
      <c r="F12" s="28">
        <v>2800.3778423873759</v>
      </c>
      <c r="G12" s="28">
        <v>3346.5058023459314</v>
      </c>
      <c r="H12" s="28">
        <v>3070.142731593131</v>
      </c>
      <c r="I12" s="28">
        <v>3167.5127496753757</v>
      </c>
      <c r="J12" s="28">
        <v>3153.1599714893691</v>
      </c>
      <c r="K12" s="28">
        <v>3226.643578471731</v>
      </c>
      <c r="L12" s="28">
        <v>3144.2396508606257</v>
      </c>
      <c r="M12" s="28">
        <v>3243.4891878225817</v>
      </c>
      <c r="N12" s="28">
        <v>3343.7303816677668</v>
      </c>
      <c r="O12" s="28">
        <v>3521.5186572624548</v>
      </c>
      <c r="P12" s="28">
        <v>3703.130294540611</v>
      </c>
      <c r="Q12" s="28">
        <v>3545.6060822105992</v>
      </c>
      <c r="R12" s="28">
        <v>3598.9702843845957</v>
      </c>
      <c r="S12" s="28">
        <v>3611.2151570931765</v>
      </c>
      <c r="T12" s="28">
        <v>3556.4527849151455</v>
      </c>
      <c r="U12" s="28">
        <v>3479.9492922174563</v>
      </c>
      <c r="V12" s="28">
        <v>3863.6839439281334</v>
      </c>
      <c r="W12" s="28">
        <v>3614.1145205528928</v>
      </c>
      <c r="X12" s="28">
        <v>3879.890042559919</v>
      </c>
      <c r="Y12" s="28">
        <v>3891.1168790205425</v>
      </c>
      <c r="Z12" s="28">
        <v>4793.8677660833564</v>
      </c>
      <c r="AA12" s="28">
        <v>4516.0449373601987</v>
      </c>
      <c r="AB12" s="28">
        <v>4426.3400306386775</v>
      </c>
      <c r="AC12" s="28">
        <v>4395.9441173012983</v>
      </c>
      <c r="AD12" s="28">
        <v>4482.1861379537086</v>
      </c>
      <c r="AE12" s="28">
        <v>4662.5165652068108</v>
      </c>
      <c r="AF12" s="28">
        <v>4762.1433437085479</v>
      </c>
      <c r="AG12" s="28">
        <v>4924.9633129634876</v>
      </c>
      <c r="AH12" s="28">
        <v>4881.8400295319079</v>
      </c>
      <c r="AI12" s="28">
        <v>5104.3948702582538</v>
      </c>
      <c r="AJ12" s="28">
        <v>5415.6363298441665</v>
      </c>
      <c r="AK12" s="28">
        <v>5467.6651988407284</v>
      </c>
      <c r="AL12" s="28">
        <v>5287.3137390929724</v>
      </c>
      <c r="AM12" s="28">
        <v>5292.1367116186402</v>
      </c>
      <c r="AN12" s="28">
        <v>5268.0375439851614</v>
      </c>
      <c r="AO12" s="28">
        <v>5650.3355601390922</v>
      </c>
      <c r="AP12" s="28">
        <v>5848.613553792894</v>
      </c>
      <c r="AQ12" s="28">
        <v>5965.9591781686468</v>
      </c>
      <c r="AR12" s="38">
        <v>6296.0886652363206</v>
      </c>
      <c r="AS12" s="38">
        <v>5949.0569481717594</v>
      </c>
      <c r="AT12" s="38">
        <v>6422.2487026636645</v>
      </c>
    </row>
    <row r="13" spans="1:46" s="24" customFormat="1">
      <c r="A13" s="24" t="s">
        <v>34</v>
      </c>
      <c r="B13" s="28">
        <v>118.10060113734983</v>
      </c>
      <c r="C13" s="28">
        <v>114.48032446317016</v>
      </c>
      <c r="D13" s="28">
        <v>122.35063069358816</v>
      </c>
      <c r="E13" s="28">
        <v>186.0651865655318</v>
      </c>
      <c r="F13" s="28">
        <v>154.54224653218355</v>
      </c>
      <c r="G13" s="28">
        <v>441.89781255607357</v>
      </c>
      <c r="H13" s="28">
        <v>315.48174332196442</v>
      </c>
      <c r="I13" s="28">
        <v>385.28316902794364</v>
      </c>
      <c r="J13" s="28">
        <v>344.83206777807231</v>
      </c>
      <c r="K13" s="28">
        <v>333.45611837514247</v>
      </c>
      <c r="L13" s="28">
        <v>339.68147352038613</v>
      </c>
      <c r="M13" s="28">
        <v>737.8659370154993</v>
      </c>
      <c r="N13" s="28">
        <v>362.03521076939722</v>
      </c>
      <c r="O13" s="28">
        <v>376.23550904426622</v>
      </c>
      <c r="P13" s="28">
        <v>368.92936869763628</v>
      </c>
      <c r="Q13" s="28">
        <v>389.10833580573245</v>
      </c>
      <c r="R13" s="28">
        <v>427.73469644935591</v>
      </c>
      <c r="S13" s="28">
        <v>431.61738200492948</v>
      </c>
      <c r="T13" s="28">
        <v>404.18951821120083</v>
      </c>
      <c r="U13" s="28">
        <v>430.12904332817374</v>
      </c>
      <c r="V13" s="28">
        <v>471.99367190615368</v>
      </c>
      <c r="W13" s="28">
        <v>474.88966703767528</v>
      </c>
      <c r="X13" s="28">
        <v>514.12152509679333</v>
      </c>
      <c r="Y13" s="28">
        <v>593.93998682658207</v>
      </c>
      <c r="Z13" s="28">
        <v>403.21272295740062</v>
      </c>
      <c r="AA13" s="28">
        <v>429.79355468514183</v>
      </c>
      <c r="AB13" s="28">
        <v>487.34567999470607</v>
      </c>
      <c r="AC13" s="28">
        <v>481.94021375426991</v>
      </c>
      <c r="AD13" s="28">
        <v>500.62533788903903</v>
      </c>
      <c r="AE13" s="28">
        <v>567.18721959168431</v>
      </c>
      <c r="AF13" s="28">
        <v>622.35916803697262</v>
      </c>
      <c r="AG13" s="28">
        <v>620.13193847747107</v>
      </c>
      <c r="AH13" s="28">
        <v>728.81524281017732</v>
      </c>
      <c r="AI13" s="28">
        <v>717.78707446621172</v>
      </c>
      <c r="AJ13" s="28">
        <v>707.92368526215807</v>
      </c>
      <c r="AK13" s="28">
        <v>758.73035690657184</v>
      </c>
      <c r="AL13" s="28">
        <v>768.36641089889406</v>
      </c>
      <c r="AM13" s="28">
        <v>792.81373078443039</v>
      </c>
      <c r="AN13" s="28">
        <v>765.68346107732611</v>
      </c>
      <c r="AO13" s="28">
        <v>916.26448956934712</v>
      </c>
      <c r="AP13" s="28">
        <v>986.43825578342637</v>
      </c>
      <c r="AQ13" s="28">
        <v>1176.005893180286</v>
      </c>
      <c r="AR13" s="38">
        <v>1277.9609662514042</v>
      </c>
      <c r="AS13" s="38">
        <v>1356.6711658571314</v>
      </c>
      <c r="AT13" s="38">
        <v>1713.9456350165294</v>
      </c>
    </row>
    <row r="14" spans="1:46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6" spans="1:46">
      <c r="I16" s="9">
        <v>2019</v>
      </c>
      <c r="J16" s="9">
        <v>2018</v>
      </c>
      <c r="K16" s="10" t="s">
        <v>35</v>
      </c>
      <c r="L16" s="9" t="s">
        <v>35</v>
      </c>
    </row>
    <row r="17" spans="9:12">
      <c r="I17" s="7" t="s">
        <v>37</v>
      </c>
      <c r="J17" s="7" t="s">
        <v>37</v>
      </c>
      <c r="K17" s="10" t="s">
        <v>37</v>
      </c>
      <c r="L17" s="9" t="s">
        <v>38</v>
      </c>
    </row>
    <row r="18" spans="9:12">
      <c r="I18" s="5">
        <f>SUM(AP3:AS3)</f>
        <v>77105.23422892591</v>
      </c>
      <c r="J18" s="5">
        <f>SUM(AL3:AO3)</f>
        <v>69030.253817892954</v>
      </c>
      <c r="K18" s="5">
        <f>(I18-J18)</f>
        <v>8074.9804110329569</v>
      </c>
      <c r="L18" s="6">
        <f>(K18/(J18/100))</f>
        <v>11.697741156124629</v>
      </c>
    </row>
    <row r="20" spans="9:12">
      <c r="I20" s="9" t="s">
        <v>63</v>
      </c>
      <c r="J20" s="9" t="s">
        <v>64</v>
      </c>
      <c r="K20" s="9" t="s">
        <v>35</v>
      </c>
      <c r="L20" s="9" t="s">
        <v>35</v>
      </c>
    </row>
    <row r="21" spans="9:12">
      <c r="I21" s="7" t="s">
        <v>37</v>
      </c>
      <c r="J21" s="7" t="s">
        <v>37</v>
      </c>
      <c r="K21" s="20" t="s">
        <v>37</v>
      </c>
      <c r="L21" s="9" t="s">
        <v>38</v>
      </c>
    </row>
    <row r="22" spans="9:12">
      <c r="I22" s="5">
        <f>SUM(AT3)</f>
        <v>20914.800398576532</v>
      </c>
      <c r="J22" s="5">
        <f>SUM(AP3)</f>
        <v>19030.538843863742</v>
      </c>
      <c r="K22" s="5">
        <f>(I22-J22)</f>
        <v>1884.2615547127898</v>
      </c>
      <c r="L22" s="6">
        <f>(K22/(J22/100))</f>
        <v>9.9012517205751962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AQ19"/>
  <sheetViews>
    <sheetView workbookViewId="0"/>
  </sheetViews>
  <sheetFormatPr defaultRowHeight="15"/>
  <cols>
    <col min="1" max="1" width="47.5703125" customWidth="1"/>
    <col min="2" max="30" width="10.28515625" customWidth="1"/>
  </cols>
  <sheetData>
    <row r="1" spans="1:43" s="4" customFormat="1" ht="18.75">
      <c r="A1" s="3" t="s">
        <v>0</v>
      </c>
    </row>
    <row r="2" spans="1:43" s="9" customFormat="1">
      <c r="A2" s="13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</row>
    <row r="3" spans="1:43" s="8" customFormat="1">
      <c r="A3" s="2" t="s">
        <v>27</v>
      </c>
      <c r="B3" s="30">
        <v>79310.317996016311</v>
      </c>
      <c r="C3" s="30">
        <v>79100.892259961111</v>
      </c>
      <c r="D3" s="30">
        <v>79303.464045236469</v>
      </c>
      <c r="E3" s="30">
        <v>79368.763955179398</v>
      </c>
      <c r="F3" s="30">
        <v>79689.241802678545</v>
      </c>
      <c r="G3" s="30">
        <v>80078.52214024897</v>
      </c>
      <c r="H3" s="30">
        <v>80449.510836425106</v>
      </c>
      <c r="I3" s="30">
        <v>79960.104912070674</v>
      </c>
      <c r="J3" s="30">
        <v>80533.379326827227</v>
      </c>
      <c r="K3" s="30">
        <v>80974.831592782895</v>
      </c>
      <c r="L3" s="30">
        <v>81428.235456966839</v>
      </c>
      <c r="M3" s="30">
        <v>82521.800844140642</v>
      </c>
      <c r="N3" s="30">
        <v>82827.397524253494</v>
      </c>
      <c r="O3" s="30">
        <v>83564.175929786885</v>
      </c>
      <c r="P3" s="30">
        <v>84058.661919622944</v>
      </c>
      <c r="Q3" s="30">
        <v>84670.037576065763</v>
      </c>
      <c r="R3" s="30">
        <v>85566.522268557805</v>
      </c>
      <c r="S3" s="30">
        <v>85780.480950218698</v>
      </c>
      <c r="T3" s="30">
        <v>86469.759908302221</v>
      </c>
      <c r="U3" s="30">
        <v>87292.537808182387</v>
      </c>
      <c r="V3" s="30">
        <v>88382.39950301325</v>
      </c>
      <c r="W3" s="30">
        <v>89116.581295661876</v>
      </c>
      <c r="X3" s="30">
        <v>89679.316390030319</v>
      </c>
      <c r="Y3" s="30">
        <v>90254.590513278352</v>
      </c>
      <c r="Z3" s="30">
        <v>91108.82679937013</v>
      </c>
      <c r="AA3" s="30">
        <v>91719.253003175734</v>
      </c>
      <c r="AB3" s="30">
        <v>93036.728853129738</v>
      </c>
      <c r="AC3" s="30">
        <v>94368.65532432207</v>
      </c>
      <c r="AD3" s="30">
        <v>94519.153142601295</v>
      </c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</row>
    <row r="4" spans="1:43" s="8" customFormat="1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43" s="8" customFormat="1">
      <c r="A5" s="1" t="s">
        <v>28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9" t="s">
        <v>24</v>
      </c>
      <c r="Z5" s="9" t="s">
        <v>25</v>
      </c>
      <c r="AA5" s="9" t="s">
        <v>26</v>
      </c>
      <c r="AB5" s="9" t="s">
        <v>58</v>
      </c>
      <c r="AC5" s="9" t="s">
        <v>59</v>
      </c>
      <c r="AD5" s="9" t="s">
        <v>62</v>
      </c>
    </row>
    <row r="6" spans="1:43" s="8" customFormat="1">
      <c r="A6" s="16" t="s">
        <v>29</v>
      </c>
      <c r="B6" s="31">
        <v>4478.2910875235048</v>
      </c>
      <c r="C6" s="31">
        <v>4516.7394332716722</v>
      </c>
      <c r="D6" s="31">
        <v>4481.3619786322406</v>
      </c>
      <c r="E6" s="31">
        <v>4578.3294146629542</v>
      </c>
      <c r="F6" s="31">
        <v>4685.8636320072992</v>
      </c>
      <c r="G6" s="31">
        <v>4748.2691556455929</v>
      </c>
      <c r="H6" s="31">
        <v>4778.0684446581563</v>
      </c>
      <c r="I6" s="31">
        <v>4501.3320096421639</v>
      </c>
      <c r="J6" s="31">
        <v>4699.0544404192742</v>
      </c>
      <c r="K6" s="31">
        <v>4656.091393378686</v>
      </c>
      <c r="L6" s="31">
        <v>4620.0435070780595</v>
      </c>
      <c r="M6" s="31">
        <v>4601.8836046301549</v>
      </c>
      <c r="N6" s="31">
        <v>4049.2995284295594</v>
      </c>
      <c r="O6" s="31">
        <v>4062.0260024087142</v>
      </c>
      <c r="P6" s="31">
        <v>4026.1979786110155</v>
      </c>
      <c r="Q6" s="31">
        <v>4048.0138127561818</v>
      </c>
      <c r="R6" s="31">
        <v>3960.6136505018512</v>
      </c>
      <c r="S6" s="31">
        <v>3918.4281398875037</v>
      </c>
      <c r="T6" s="31">
        <v>3983.4915531973393</v>
      </c>
      <c r="U6" s="31">
        <v>4369.519126015939</v>
      </c>
      <c r="V6" s="31">
        <v>4355.9745699525583</v>
      </c>
      <c r="W6" s="31">
        <v>4475.1656593148955</v>
      </c>
      <c r="X6" s="32">
        <v>4562.6234493205975</v>
      </c>
      <c r="Y6" s="32">
        <v>4288.7539189759327</v>
      </c>
      <c r="Z6" s="32">
        <v>4213.8956332976368</v>
      </c>
      <c r="AA6" s="32">
        <v>4184.0676818369539</v>
      </c>
      <c r="AB6" s="32">
        <v>4224.7214232668766</v>
      </c>
      <c r="AC6" s="32">
        <v>4287.8386760020612</v>
      </c>
      <c r="AD6" s="32">
        <v>4400.63725464455</v>
      </c>
    </row>
    <row r="7" spans="1:43" s="8" customFormat="1">
      <c r="A7" s="16" t="s">
        <v>30</v>
      </c>
      <c r="B7" s="31">
        <v>14123.533871408979</v>
      </c>
      <c r="C7" s="31">
        <v>13905.140147513745</v>
      </c>
      <c r="D7" s="31">
        <v>13935.722133755336</v>
      </c>
      <c r="E7" s="31">
        <v>13828.555239068606</v>
      </c>
      <c r="F7" s="31">
        <v>13570.90566541662</v>
      </c>
      <c r="G7" s="31">
        <v>13583.785957524664</v>
      </c>
      <c r="H7" s="31">
        <v>13496.102351587489</v>
      </c>
      <c r="I7" s="31">
        <v>13476.068200487447</v>
      </c>
      <c r="J7" s="31">
        <v>13351.357295304573</v>
      </c>
      <c r="K7" s="31">
        <v>13290.444658535189</v>
      </c>
      <c r="L7" s="31">
        <v>13176.178678075752</v>
      </c>
      <c r="M7" s="31">
        <v>13044.194758330559</v>
      </c>
      <c r="N7" s="31">
        <v>13032.994769760222</v>
      </c>
      <c r="O7" s="31">
        <v>12981.291841989489</v>
      </c>
      <c r="P7" s="31">
        <v>12850.177092933343</v>
      </c>
      <c r="Q7" s="31">
        <v>12641.6361564574</v>
      </c>
      <c r="R7" s="31">
        <v>12652.855526577674</v>
      </c>
      <c r="S7" s="31">
        <v>12534.564507014595</v>
      </c>
      <c r="T7" s="31">
        <v>12440.592799035827</v>
      </c>
      <c r="U7" s="31">
        <v>12256.648463204881</v>
      </c>
      <c r="V7" s="31">
        <v>12302.715971993095</v>
      </c>
      <c r="W7" s="31">
        <v>12239.849514821914</v>
      </c>
      <c r="X7" s="32">
        <v>12196.375879200828</v>
      </c>
      <c r="Y7" s="32">
        <v>12235.862875910338</v>
      </c>
      <c r="Z7" s="32">
        <v>12109.764213324866</v>
      </c>
      <c r="AA7" s="32">
        <v>12102.776649252955</v>
      </c>
      <c r="AB7" s="32">
        <v>12150.375298885612</v>
      </c>
      <c r="AC7" s="32">
        <v>12064.980527897465</v>
      </c>
      <c r="AD7" s="32">
        <v>11989.808904588606</v>
      </c>
    </row>
    <row r="8" spans="1:43" s="8" customFormat="1">
      <c r="A8" s="8" t="s">
        <v>31</v>
      </c>
      <c r="B8" s="31">
        <v>3263.5421705085273</v>
      </c>
      <c r="C8" s="31">
        <v>3335.7514678915691</v>
      </c>
      <c r="D8" s="31">
        <v>3413.4473749116491</v>
      </c>
      <c r="E8" s="31">
        <v>3461.8168628027611</v>
      </c>
      <c r="F8" s="31">
        <v>3516.0605267513765</v>
      </c>
      <c r="G8" s="31">
        <v>3361.4305368536779</v>
      </c>
      <c r="H8" s="31">
        <v>3496.1378929386728</v>
      </c>
      <c r="I8" s="31">
        <v>3628.4640335661275</v>
      </c>
      <c r="J8" s="31">
        <v>3965.7867392282774</v>
      </c>
      <c r="K8" s="31">
        <v>4116.9565342786946</v>
      </c>
      <c r="L8" s="31">
        <v>4225.2524093303746</v>
      </c>
      <c r="M8" s="31">
        <v>4394.9591819319394</v>
      </c>
      <c r="N8" s="31">
        <v>4338.3479175816246</v>
      </c>
      <c r="O8" s="31">
        <v>4548.1783475308666</v>
      </c>
      <c r="P8" s="31">
        <v>4711.9724951925946</v>
      </c>
      <c r="Q8" s="31">
        <v>4850.7897948877662</v>
      </c>
      <c r="R8" s="31">
        <v>4947.872935923041</v>
      </c>
      <c r="S8" s="31">
        <v>5044.4827140537527</v>
      </c>
      <c r="T8" s="31">
        <v>5133.9067239441865</v>
      </c>
      <c r="U8" s="31">
        <v>5223.8779355554097</v>
      </c>
      <c r="V8" s="31">
        <v>5327.5234940912424</v>
      </c>
      <c r="W8" s="31">
        <v>5508.0519811480153</v>
      </c>
      <c r="X8" s="32">
        <v>5606.6928666637323</v>
      </c>
      <c r="Y8" s="32">
        <v>5711.0064360854003</v>
      </c>
      <c r="Z8" s="32">
        <v>5844.7838955929383</v>
      </c>
      <c r="AA8" s="32">
        <v>5958.5517918607593</v>
      </c>
      <c r="AB8" s="32">
        <v>6078.5356413483632</v>
      </c>
      <c r="AC8" s="32">
        <v>6183.5289896806898</v>
      </c>
      <c r="AD8" s="32">
        <v>6269.1222739626419</v>
      </c>
    </row>
    <row r="9" spans="1:43" s="8" customFormat="1">
      <c r="A9" s="16" t="s">
        <v>32</v>
      </c>
      <c r="B9" s="31">
        <v>13899.775572578434</v>
      </c>
      <c r="C9" s="31">
        <v>13690.261968274328</v>
      </c>
      <c r="D9" s="31">
        <v>13688.039993822058</v>
      </c>
      <c r="E9" s="31">
        <v>13326.696120149514</v>
      </c>
      <c r="F9" s="31">
        <v>13399.914659830698</v>
      </c>
      <c r="G9" s="31">
        <v>13467.821116525138</v>
      </c>
      <c r="H9" s="31">
        <v>13462.191653303862</v>
      </c>
      <c r="I9" s="31">
        <v>12692.595704859279</v>
      </c>
      <c r="J9" s="31">
        <v>12792.593698761646</v>
      </c>
      <c r="K9" s="31">
        <v>12705.82671060316</v>
      </c>
      <c r="L9" s="31">
        <v>12686.004201473281</v>
      </c>
      <c r="M9" s="31">
        <v>12879.288229611864</v>
      </c>
      <c r="N9" s="31">
        <v>12638.389580506864</v>
      </c>
      <c r="O9" s="31">
        <v>12705.131008734777</v>
      </c>
      <c r="P9" s="31">
        <v>12665.568608746991</v>
      </c>
      <c r="Q9" s="31">
        <v>12659.149939634901</v>
      </c>
      <c r="R9" s="31">
        <v>12603.838450685445</v>
      </c>
      <c r="S9" s="31">
        <v>12592.666988490213</v>
      </c>
      <c r="T9" s="31">
        <v>12642.266301265341</v>
      </c>
      <c r="U9" s="31">
        <v>12612.262387764687</v>
      </c>
      <c r="V9" s="31">
        <v>12978.567627441978</v>
      </c>
      <c r="W9" s="31">
        <v>12742.113398430765</v>
      </c>
      <c r="X9" s="32">
        <v>12460.932800561302</v>
      </c>
      <c r="Y9" s="32">
        <v>12510.65965510036</v>
      </c>
      <c r="Z9" s="32">
        <v>12604.408037989311</v>
      </c>
      <c r="AA9" s="32">
        <v>12665.240739129671</v>
      </c>
      <c r="AB9" s="32">
        <v>13317.620677171797</v>
      </c>
      <c r="AC9" s="32">
        <v>13560.370596684326</v>
      </c>
      <c r="AD9" s="32">
        <v>13444.021444764829</v>
      </c>
    </row>
    <row r="10" spans="1:43" s="8" customFormat="1">
      <c r="A10" s="16" t="s">
        <v>33</v>
      </c>
      <c r="B10" s="32">
        <v>39329.001289442502</v>
      </c>
      <c r="C10" s="32">
        <v>39400.074229334881</v>
      </c>
      <c r="D10" s="32">
        <v>39527.940197657124</v>
      </c>
      <c r="E10" s="32">
        <v>39808.356394094328</v>
      </c>
      <c r="F10" s="32">
        <v>40007.196646755583</v>
      </c>
      <c r="G10" s="32">
        <v>40188.679918135786</v>
      </c>
      <c r="H10" s="32">
        <v>40322.351275754838</v>
      </c>
      <c r="I10" s="32">
        <v>40643.684327654817</v>
      </c>
      <c r="J10" s="32">
        <v>40534.836491634502</v>
      </c>
      <c r="K10" s="32">
        <v>40910.78664259884</v>
      </c>
      <c r="L10" s="32">
        <v>41328.177512674061</v>
      </c>
      <c r="M10" s="32">
        <v>42096.663273630562</v>
      </c>
      <c r="N10" s="32">
        <v>42611.629210458159</v>
      </c>
      <c r="O10" s="32">
        <v>43044.692577212081</v>
      </c>
      <c r="P10" s="32">
        <v>43522.259921860823</v>
      </c>
      <c r="Q10" s="32">
        <v>44083.723552224532</v>
      </c>
      <c r="R10" s="32">
        <v>44992.43578816294</v>
      </c>
      <c r="S10" s="32">
        <v>45270.090388258708</v>
      </c>
      <c r="T10" s="32">
        <v>45771.987181233562</v>
      </c>
      <c r="U10" s="32">
        <v>46261.407298393111</v>
      </c>
      <c r="V10" s="32">
        <v>46823.124262839861</v>
      </c>
      <c r="W10" s="32">
        <v>47453.803774023378</v>
      </c>
      <c r="X10" s="32">
        <v>48069.848477891195</v>
      </c>
      <c r="Y10" s="32">
        <v>48376.187618837052</v>
      </c>
      <c r="Z10" s="32">
        <v>49034.133864924646</v>
      </c>
      <c r="AA10" s="32">
        <v>49404.225932441426</v>
      </c>
      <c r="AB10" s="32">
        <v>49789.141208970337</v>
      </c>
      <c r="AC10" s="32">
        <v>50818.985170264044</v>
      </c>
      <c r="AD10" s="32">
        <v>50945.493937545689</v>
      </c>
    </row>
    <row r="11" spans="1:43" s="8" customFormat="1">
      <c r="A11" s="16" t="s">
        <v>34</v>
      </c>
      <c r="B11" s="32">
        <v>4216.1740045543547</v>
      </c>
      <c r="C11" s="32">
        <v>4252.9250136749142</v>
      </c>
      <c r="D11" s="32">
        <v>4256.9523664580556</v>
      </c>
      <c r="E11" s="32">
        <v>4365.0099244012399</v>
      </c>
      <c r="F11" s="32">
        <v>4509.3006719169689</v>
      </c>
      <c r="G11" s="32">
        <v>4728.5354555641225</v>
      </c>
      <c r="H11" s="32">
        <v>4894.6592181820915</v>
      </c>
      <c r="I11" s="32">
        <v>5017.9606358608398</v>
      </c>
      <c r="J11" s="32">
        <v>5189.7506614789409</v>
      </c>
      <c r="K11" s="32">
        <v>5294.7256533883328</v>
      </c>
      <c r="L11" s="32">
        <v>5392.5791483353078</v>
      </c>
      <c r="M11" s="32">
        <v>5504.811796005547</v>
      </c>
      <c r="N11" s="32">
        <v>6156.7365175170771</v>
      </c>
      <c r="O11" s="32">
        <v>6222.8561519109535</v>
      </c>
      <c r="P11" s="32">
        <v>6282.4858222781741</v>
      </c>
      <c r="Q11" s="32">
        <v>6386.7243201049814</v>
      </c>
      <c r="R11" s="32">
        <v>6408.9059167068526</v>
      </c>
      <c r="S11" s="32">
        <v>6420.2482125139377</v>
      </c>
      <c r="T11" s="32">
        <v>6497.5153496259654</v>
      </c>
      <c r="U11" s="32">
        <v>6568.8225972483706</v>
      </c>
      <c r="V11" s="32">
        <v>6594.4935766945109</v>
      </c>
      <c r="W11" s="32">
        <v>6697.5969679229156</v>
      </c>
      <c r="X11" s="32">
        <v>6782.8429163926676</v>
      </c>
      <c r="Y11" s="32">
        <v>7132.1200083692711</v>
      </c>
      <c r="Z11" s="32">
        <v>7301.8411542407266</v>
      </c>
      <c r="AA11" s="32">
        <v>7404.3902086539774</v>
      </c>
      <c r="AB11" s="32">
        <v>7476.3346034867436</v>
      </c>
      <c r="AC11" s="32">
        <v>7452.9513637934924</v>
      </c>
      <c r="AD11" s="32">
        <v>7470.0693270949832</v>
      </c>
    </row>
    <row r="12" spans="1:43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4" spans="1:43">
      <c r="I14" s="9" t="s">
        <v>63</v>
      </c>
      <c r="J14" s="9" t="s">
        <v>64</v>
      </c>
      <c r="K14" s="10" t="s">
        <v>35</v>
      </c>
      <c r="L14" s="9" t="s">
        <v>36</v>
      </c>
      <c r="V14" s="9"/>
      <c r="W14" s="9"/>
      <c r="X14" s="9"/>
      <c r="Y14" s="9"/>
      <c r="Z14" s="5"/>
      <c r="AA14" s="37"/>
    </row>
    <row r="15" spans="1:43">
      <c r="I15" s="5">
        <f>(AD3)</f>
        <v>94519.153142601295</v>
      </c>
      <c r="J15" s="11">
        <f>(Z3)</f>
        <v>91108.82679937013</v>
      </c>
      <c r="K15" s="12">
        <f>(I15-J15)</f>
        <v>3410.3263432311651</v>
      </c>
      <c r="L15" s="15">
        <f>(K15/(J15/100))</f>
        <v>3.7431349552343725</v>
      </c>
      <c r="V15" s="7"/>
      <c r="W15" s="7"/>
      <c r="X15" s="20"/>
      <c r="Y15" s="9"/>
      <c r="Z15" s="5"/>
      <c r="AA15" s="37"/>
    </row>
    <row r="16" spans="1:43">
      <c r="V16" s="5"/>
      <c r="W16" s="5"/>
      <c r="X16" s="5"/>
      <c r="Y16" s="6"/>
      <c r="Z16" s="5"/>
      <c r="AA16" s="37"/>
    </row>
    <row r="17" spans="9:27">
      <c r="I17" s="9"/>
      <c r="J17" s="9"/>
      <c r="K17" s="9"/>
      <c r="L17" s="9"/>
      <c r="X17" s="5"/>
      <c r="Y17" s="5"/>
      <c r="Z17" s="5"/>
      <c r="AA17" s="37"/>
    </row>
    <row r="18" spans="9:27">
      <c r="I18" s="5"/>
      <c r="J18" s="11"/>
      <c r="K18" s="5"/>
      <c r="L18" s="6"/>
      <c r="X18" s="5"/>
      <c r="Y18" s="5"/>
      <c r="Z18" s="5"/>
      <c r="AA18" s="37"/>
    </row>
    <row r="19" spans="9:27">
      <c r="X19" s="5"/>
      <c r="Y19" s="5"/>
      <c r="Z19" s="5"/>
      <c r="AA19" s="3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E22"/>
  <sheetViews>
    <sheetView workbookViewId="0"/>
  </sheetViews>
  <sheetFormatPr defaultRowHeight="15"/>
  <cols>
    <col min="1" max="1" width="47.28515625" customWidth="1"/>
    <col min="2" max="30" width="10.28515625" customWidth="1"/>
  </cols>
  <sheetData>
    <row r="1" spans="1:31" ht="18.75">
      <c r="A1" s="3" t="s">
        <v>66</v>
      </c>
    </row>
    <row r="2" spans="1:31" s="33" customForma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65</v>
      </c>
    </row>
    <row r="3" spans="1:31" s="1" customFormat="1">
      <c r="A3" s="14" t="s">
        <v>27</v>
      </c>
      <c r="B3" s="53">
        <v>47472.341569482414</v>
      </c>
      <c r="C3" s="53">
        <v>47842.396573982762</v>
      </c>
      <c r="D3" s="53">
        <v>48053.975764875322</v>
      </c>
      <c r="E3" s="53">
        <v>47951.469167957934</v>
      </c>
      <c r="F3" s="53">
        <v>47522.991954629804</v>
      </c>
      <c r="G3" s="53">
        <v>48026.361571193447</v>
      </c>
      <c r="H3" s="53">
        <v>48002.997876319598</v>
      </c>
      <c r="I3" s="53">
        <v>48367.262562762589</v>
      </c>
      <c r="J3" s="53">
        <v>48576.207826537749</v>
      </c>
      <c r="K3" s="53">
        <v>48848.6383906634</v>
      </c>
      <c r="L3" s="53">
        <v>48969.813188158209</v>
      </c>
      <c r="M3" s="53">
        <v>48830.653077603762</v>
      </c>
      <c r="N3" s="53">
        <v>49252.567108482057</v>
      </c>
      <c r="O3" s="53">
        <v>48880.604353187606</v>
      </c>
      <c r="P3" s="53">
        <v>49049.035384690011</v>
      </c>
      <c r="Q3" s="53">
        <v>49122.238454892271</v>
      </c>
      <c r="R3" s="53">
        <v>49000.763303308784</v>
      </c>
      <c r="S3" s="53">
        <v>48834.598183644681</v>
      </c>
      <c r="T3" s="53">
        <v>48981.029043107694</v>
      </c>
      <c r="U3" s="53">
        <v>49212.974504606209</v>
      </c>
      <c r="V3" s="53">
        <v>49240.373958496239</v>
      </c>
      <c r="W3" s="53">
        <v>50844.093200981421</v>
      </c>
      <c r="X3" s="53">
        <v>49313.612817102468</v>
      </c>
      <c r="Y3" s="53">
        <v>49596.779745128362</v>
      </c>
      <c r="Z3" s="53">
        <v>49999.143178538186</v>
      </c>
      <c r="AA3" s="53">
        <v>49958.677589060921</v>
      </c>
      <c r="AB3" s="53">
        <v>50028.155676792179</v>
      </c>
      <c r="AC3" s="53">
        <v>49850.753458301209</v>
      </c>
      <c r="AD3" s="53">
        <v>49669.215658129317</v>
      </c>
    </row>
    <row r="4" spans="1:31" s="8" customFormat="1"/>
    <row r="5" spans="1:31" s="8" customFormat="1">
      <c r="A5" s="35" t="s">
        <v>28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18" t="s">
        <v>22</v>
      </c>
      <c r="X5" s="18" t="s">
        <v>23</v>
      </c>
      <c r="Y5" s="18" t="s">
        <v>24</v>
      </c>
      <c r="Z5" s="18" t="s">
        <v>25</v>
      </c>
      <c r="AA5" s="18" t="s">
        <v>26</v>
      </c>
      <c r="AB5" s="18" t="s">
        <v>58</v>
      </c>
      <c r="AC5" s="18" t="s">
        <v>59</v>
      </c>
      <c r="AD5" s="18" t="s">
        <v>65</v>
      </c>
    </row>
    <row r="6" spans="1:31" s="8" customFormat="1">
      <c r="A6" s="32" t="s">
        <v>29</v>
      </c>
      <c r="B6" s="32">
        <v>37536.418417555375</v>
      </c>
      <c r="C6" s="32">
        <v>38051.633289168021</v>
      </c>
      <c r="D6" s="32">
        <v>37984.877226173907</v>
      </c>
      <c r="E6" s="32">
        <v>37839.563345736831</v>
      </c>
      <c r="F6" s="32">
        <v>37564.105746161054</v>
      </c>
      <c r="G6" s="32">
        <v>37397.267196467583</v>
      </c>
      <c r="H6" s="32">
        <v>37880.343945853623</v>
      </c>
      <c r="I6" s="32">
        <v>38228.501685690426</v>
      </c>
      <c r="J6" s="32">
        <v>40885.227283120417</v>
      </c>
      <c r="K6" s="32">
        <v>40183.179666819189</v>
      </c>
      <c r="L6" s="32">
        <v>39643.631590275661</v>
      </c>
      <c r="M6" s="32">
        <v>40385.270337053858</v>
      </c>
      <c r="N6" s="32">
        <v>39259.543884403014</v>
      </c>
      <c r="O6" s="32">
        <v>39310.291390475359</v>
      </c>
      <c r="P6" s="32">
        <v>38971.353731832402</v>
      </c>
      <c r="Q6" s="32">
        <v>39728.951286464428</v>
      </c>
      <c r="R6" s="32">
        <v>39522.527923644295</v>
      </c>
      <c r="S6" s="32">
        <v>39870.158953409678</v>
      </c>
      <c r="T6" s="32">
        <v>40088.977580605359</v>
      </c>
      <c r="U6" s="32">
        <v>40702.063034101629</v>
      </c>
      <c r="V6" s="32">
        <v>40752.228511199071</v>
      </c>
      <c r="W6" s="32">
        <v>40339.483815012209</v>
      </c>
      <c r="X6" s="32">
        <v>40333.430532738559</v>
      </c>
      <c r="Y6" s="32">
        <v>41127.839165639794</v>
      </c>
      <c r="Z6" s="32">
        <v>41305.611764224537</v>
      </c>
      <c r="AA6" s="32">
        <v>41175.590495274308</v>
      </c>
      <c r="AB6" s="32">
        <v>40881.147247515277</v>
      </c>
      <c r="AC6" s="32">
        <v>41442.346799921535</v>
      </c>
      <c r="AD6" s="32">
        <v>42606.749175913654</v>
      </c>
      <c r="AE6" s="32"/>
    </row>
    <row r="7" spans="1:31" s="8" customFormat="1">
      <c r="A7" s="32" t="s">
        <v>30</v>
      </c>
      <c r="B7" s="32">
        <v>51061.632915959046</v>
      </c>
      <c r="C7" s="32">
        <v>50636.663992162707</v>
      </c>
      <c r="D7" s="32">
        <v>50669.923056651052</v>
      </c>
      <c r="E7" s="32">
        <v>50833.749152072938</v>
      </c>
      <c r="F7" s="32">
        <v>50802.740370845007</v>
      </c>
      <c r="G7" s="32">
        <v>50642.852334866213</v>
      </c>
      <c r="H7" s="32">
        <v>51058.35831664491</v>
      </c>
      <c r="I7" s="32">
        <v>50712.174727250436</v>
      </c>
      <c r="J7" s="32">
        <v>51435.57270303039</v>
      </c>
      <c r="K7" s="32">
        <v>51824.949464325684</v>
      </c>
      <c r="L7" s="32">
        <v>51547.47130579684</v>
      </c>
      <c r="M7" s="32">
        <v>51823.233572207107</v>
      </c>
      <c r="N7" s="32">
        <v>51590.270224926782</v>
      </c>
      <c r="O7" s="32">
        <v>52247.803398195385</v>
      </c>
      <c r="P7" s="32">
        <v>52697.143736810503</v>
      </c>
      <c r="Q7" s="32">
        <v>52109.303861332541</v>
      </c>
      <c r="R7" s="32">
        <v>52151.682091662398</v>
      </c>
      <c r="S7" s="32">
        <v>51725.789551364789</v>
      </c>
      <c r="T7" s="32">
        <v>51875.49155045973</v>
      </c>
      <c r="U7" s="32">
        <v>52099.140259717526</v>
      </c>
      <c r="V7" s="32">
        <v>52175.304826711632</v>
      </c>
      <c r="W7" s="32">
        <v>52913.059451388748</v>
      </c>
      <c r="X7" s="32">
        <v>52307.210245440285</v>
      </c>
      <c r="Y7" s="32">
        <v>52399.491580121336</v>
      </c>
      <c r="Z7" s="32">
        <v>52634.502355200559</v>
      </c>
      <c r="AA7" s="32">
        <v>53053.809733881608</v>
      </c>
      <c r="AB7" s="32">
        <v>53318.691925530235</v>
      </c>
      <c r="AC7" s="32">
        <v>53594.207992161268</v>
      </c>
      <c r="AD7" s="32">
        <v>53883.465365927696</v>
      </c>
      <c r="AE7" s="32"/>
    </row>
    <row r="8" spans="1:31" s="8" customFormat="1">
      <c r="A8" s="32" t="s">
        <v>31</v>
      </c>
      <c r="B8" s="32">
        <v>47122.532781412447</v>
      </c>
      <c r="C8" s="32">
        <v>48164.310320607816</v>
      </c>
      <c r="D8" s="32">
        <v>49071.276890658221</v>
      </c>
      <c r="E8" s="32">
        <v>49029.869467624194</v>
      </c>
      <c r="F8" s="32">
        <v>47405.991197363292</v>
      </c>
      <c r="G8" s="32">
        <v>49660.484961784568</v>
      </c>
      <c r="H8" s="32">
        <v>49786.375383085549</v>
      </c>
      <c r="I8" s="32">
        <v>50318.24048022338</v>
      </c>
      <c r="J8" s="32">
        <v>53191.755485939437</v>
      </c>
      <c r="K8" s="32">
        <v>52760.684537635847</v>
      </c>
      <c r="L8" s="32">
        <v>52402.947580028645</v>
      </c>
      <c r="M8" s="32">
        <v>51696.749351616563</v>
      </c>
      <c r="N8" s="32">
        <v>53690.488040389733</v>
      </c>
      <c r="O8" s="32">
        <v>50884.734245144005</v>
      </c>
      <c r="P8" s="32">
        <v>51575.393877348593</v>
      </c>
      <c r="Q8" s="32">
        <v>51945.624289389387</v>
      </c>
      <c r="R8" s="32">
        <v>51685.633279580245</v>
      </c>
      <c r="S8" s="32">
        <v>51259.898353258941</v>
      </c>
      <c r="T8" s="32">
        <v>51202.390596001555</v>
      </c>
      <c r="U8" s="32">
        <v>51836.233077708981</v>
      </c>
      <c r="V8" s="32">
        <v>51936.823325845464</v>
      </c>
      <c r="W8" s="32">
        <v>51574.224345953029</v>
      </c>
      <c r="X8" s="32">
        <v>52038.946228604174</v>
      </c>
      <c r="Y8" s="32">
        <v>51643.51848272769</v>
      </c>
      <c r="Z8" s="32">
        <v>53110.282823263529</v>
      </c>
      <c r="AA8" s="32">
        <v>53271.417742785998</v>
      </c>
      <c r="AB8" s="32">
        <v>52704.903543070795</v>
      </c>
      <c r="AC8" s="32">
        <v>52887.750446871309</v>
      </c>
      <c r="AD8" s="32">
        <v>54145.743605167758</v>
      </c>
      <c r="AE8" s="32"/>
    </row>
    <row r="9" spans="1:31" s="8" customFormat="1">
      <c r="A9" s="32" t="s">
        <v>32</v>
      </c>
      <c r="B9" s="32">
        <v>41500.120206161162</v>
      </c>
      <c r="C9" s="32">
        <v>42002.718470695683</v>
      </c>
      <c r="D9" s="32">
        <v>42064.215732480079</v>
      </c>
      <c r="E9" s="32">
        <v>42493.970234167173</v>
      </c>
      <c r="F9" s="32">
        <v>42181.446788494031</v>
      </c>
      <c r="G9" s="32">
        <v>41963.049012820818</v>
      </c>
      <c r="H9" s="32">
        <v>41929.471468977783</v>
      </c>
      <c r="I9" s="32">
        <v>42891.883244532262</v>
      </c>
      <c r="J9" s="32">
        <v>42405.423459594778</v>
      </c>
      <c r="K9" s="32">
        <v>44466.291164746915</v>
      </c>
      <c r="L9" s="32">
        <v>43110.621874035663</v>
      </c>
      <c r="M9" s="32">
        <v>43675.627203198375</v>
      </c>
      <c r="N9" s="32">
        <v>43716.961676663283</v>
      </c>
      <c r="O9" s="32">
        <v>43569.892318104095</v>
      </c>
      <c r="P9" s="32">
        <v>43259.857064961725</v>
      </c>
      <c r="Q9" s="32">
        <v>43072.369498627704</v>
      </c>
      <c r="R9" s="32">
        <v>43479.172171397957</v>
      </c>
      <c r="S9" s="32">
        <v>43458.474813474524</v>
      </c>
      <c r="T9" s="32">
        <v>43586.778808293129</v>
      </c>
      <c r="U9" s="32">
        <v>44309.832084265909</v>
      </c>
      <c r="V9" s="32">
        <v>43205.483745497644</v>
      </c>
      <c r="W9" s="32">
        <v>53704.929900507086</v>
      </c>
      <c r="X9" s="32">
        <v>43823.217433409009</v>
      </c>
      <c r="Y9" s="32">
        <v>44230.361549617053</v>
      </c>
      <c r="Z9" s="32">
        <v>45525.662768350267</v>
      </c>
      <c r="AA9" s="32">
        <v>44972.443728974256</v>
      </c>
      <c r="AB9" s="32">
        <v>46381.094043526369</v>
      </c>
      <c r="AC9" s="32">
        <v>44840.79728158842</v>
      </c>
      <c r="AD9" s="32">
        <v>45616.103773421491</v>
      </c>
      <c r="AE9" s="32"/>
    </row>
    <row r="10" spans="1:31" s="8" customFormat="1">
      <c r="A10" s="32" t="s">
        <v>33</v>
      </c>
      <c r="B10" s="32">
        <v>49975.601701201558</v>
      </c>
      <c r="C10" s="32">
        <v>50451.580931922661</v>
      </c>
      <c r="D10" s="32">
        <v>50750.066319418052</v>
      </c>
      <c r="E10" s="32">
        <v>50262.277784985046</v>
      </c>
      <c r="F10" s="32">
        <v>49944.807022501678</v>
      </c>
      <c r="G10" s="32">
        <v>50564.740041125478</v>
      </c>
      <c r="H10" s="32">
        <v>50592.059774485846</v>
      </c>
      <c r="I10" s="32">
        <v>50843.003720890032</v>
      </c>
      <c r="J10" s="32">
        <v>50663.457095667291</v>
      </c>
      <c r="K10" s="32">
        <v>50480.026896990305</v>
      </c>
      <c r="L10" s="32">
        <v>51150.958932017624</v>
      </c>
      <c r="M10" s="32">
        <v>50614.242702369404</v>
      </c>
      <c r="N10" s="32">
        <v>51408.105299199691</v>
      </c>
      <c r="O10" s="32">
        <v>50705.712778870569</v>
      </c>
      <c r="P10" s="32">
        <v>50966.376077418012</v>
      </c>
      <c r="Q10" s="32">
        <v>51223.206218145468</v>
      </c>
      <c r="R10" s="32">
        <v>50858.78158977627</v>
      </c>
      <c r="S10" s="32">
        <v>50632.590247499815</v>
      </c>
      <c r="T10" s="32">
        <v>50633.189578498503</v>
      </c>
      <c r="U10" s="32">
        <v>50782.696414122292</v>
      </c>
      <c r="V10" s="32">
        <v>51088.292065987443</v>
      </c>
      <c r="W10" s="32">
        <v>51150.805013700854</v>
      </c>
      <c r="X10" s="32">
        <v>50932.485604328838</v>
      </c>
      <c r="Y10" s="32">
        <v>51254.802743665728</v>
      </c>
      <c r="Z10" s="32">
        <v>51436.176254203165</v>
      </c>
      <c r="AA10" s="32">
        <v>51446.106702687095</v>
      </c>
      <c r="AB10" s="32">
        <v>51276.529535023386</v>
      </c>
      <c r="AC10" s="32">
        <v>51260.917385594475</v>
      </c>
      <c r="AD10" s="32">
        <v>50343.550162176332</v>
      </c>
      <c r="AE10" s="32"/>
    </row>
    <row r="11" spans="1:31" s="8" customFormat="1">
      <c r="A11" s="32" t="s">
        <v>34</v>
      </c>
      <c r="B11" s="32">
        <v>42611.515051560404</v>
      </c>
      <c r="C11" s="32">
        <v>43477.985732342124</v>
      </c>
      <c r="D11" s="32">
        <v>43499.737722428625</v>
      </c>
      <c r="E11" s="32">
        <v>44158.941806495714</v>
      </c>
      <c r="F11" s="32">
        <v>42478.845232456442</v>
      </c>
      <c r="G11" s="32">
        <v>45717.081494985563</v>
      </c>
      <c r="H11" s="32">
        <v>43561.882890043824</v>
      </c>
      <c r="I11" s="32">
        <v>43551.005834748394</v>
      </c>
      <c r="J11" s="32">
        <v>43565.116569800506</v>
      </c>
      <c r="K11" s="32">
        <v>43867.247818903437</v>
      </c>
      <c r="L11" s="32">
        <v>45039.368993517048</v>
      </c>
      <c r="M11" s="32">
        <v>44932.678151577515</v>
      </c>
      <c r="N11" s="32">
        <v>44193.778361181867</v>
      </c>
      <c r="O11" s="32">
        <v>44856.919423826585</v>
      </c>
      <c r="P11" s="32">
        <v>44539.356540696004</v>
      </c>
      <c r="Q11" s="32">
        <v>44508.735289595847</v>
      </c>
      <c r="R11" s="32">
        <v>44379.629293166952</v>
      </c>
      <c r="S11" s="32">
        <v>44622.41983662243</v>
      </c>
      <c r="T11" s="32">
        <v>45992.37839967999</v>
      </c>
      <c r="U11" s="32">
        <v>45762.198245714935</v>
      </c>
      <c r="V11" s="32">
        <v>45949.758738626057</v>
      </c>
      <c r="W11" s="32">
        <v>45865.693240131652</v>
      </c>
      <c r="X11" s="32">
        <v>46332.343973603558</v>
      </c>
      <c r="Y11" s="32">
        <v>46409.40576471878</v>
      </c>
      <c r="Z11" s="32">
        <v>46227.220145256746</v>
      </c>
      <c r="AA11" s="32">
        <v>45801.248432468565</v>
      </c>
      <c r="AB11" s="32">
        <v>45855.833845279361</v>
      </c>
      <c r="AC11" s="32">
        <v>45608.620450683316</v>
      </c>
      <c r="AD11" s="32">
        <v>46004.35302872082</v>
      </c>
      <c r="AE11" s="32"/>
    </row>
    <row r="12" spans="1:3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AA12" s="5"/>
    </row>
    <row r="14" spans="1:31">
      <c r="I14" s="9" t="s">
        <v>63</v>
      </c>
      <c r="J14" s="9" t="s">
        <v>64</v>
      </c>
      <c r="K14" s="10" t="s">
        <v>35</v>
      </c>
      <c r="L14" s="9" t="s">
        <v>36</v>
      </c>
      <c r="W14" s="35"/>
      <c r="X14" s="35"/>
      <c r="Y14" s="5"/>
      <c r="Z14" s="5"/>
      <c r="AA14" s="37"/>
    </row>
    <row r="15" spans="1:31">
      <c r="I15" s="5">
        <f>(AD3)</f>
        <v>49669.215658129317</v>
      </c>
      <c r="J15" s="5">
        <f>(Z3)</f>
        <v>49999.143178538186</v>
      </c>
      <c r="K15" s="5">
        <f>(I15-J15)</f>
        <v>-329.9275204088699</v>
      </c>
      <c r="L15" s="6">
        <f>(K15/(J15/100))</f>
        <v>-0.65986634857072746</v>
      </c>
      <c r="X15" s="5"/>
      <c r="Y15" s="5"/>
      <c r="Z15" s="5"/>
      <c r="AA15" s="37"/>
    </row>
    <row r="16" spans="1:31">
      <c r="X16" s="5"/>
      <c r="Y16" s="5"/>
      <c r="Z16" s="5"/>
      <c r="AA16" s="37"/>
    </row>
    <row r="17" spans="9:27">
      <c r="I17" s="9"/>
      <c r="J17" s="9"/>
      <c r="K17" s="9"/>
      <c r="L17" s="9"/>
      <c r="X17" s="5"/>
      <c r="Y17" s="5"/>
      <c r="Z17" s="5"/>
      <c r="AA17" s="37"/>
    </row>
    <row r="18" spans="9:27">
      <c r="I18" s="32"/>
      <c r="J18" s="32"/>
      <c r="K18" s="5"/>
      <c r="L18" s="6"/>
      <c r="X18" s="5"/>
      <c r="Y18" s="5"/>
      <c r="Z18" s="5"/>
      <c r="AA18" s="37"/>
    </row>
    <row r="19" spans="9:27">
      <c r="X19" s="5"/>
      <c r="Y19" s="5"/>
      <c r="Z19" s="5"/>
      <c r="AA19" s="37"/>
    </row>
    <row r="22" spans="9:27">
      <c r="J22" s="35"/>
      <c r="K22" s="35"/>
      <c r="L22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e8d028-5f69-422a-8af8-47b83aeb9781">
      <UserInfo>
        <DisplayName>Sif Neldeborg</DisplayName>
        <AccountId>29</AccountId>
        <AccountType/>
      </UserInfo>
      <UserInfo>
        <DisplayName>Juliane Jenvall</DisplayName>
        <AccountId>21</AccountId>
        <AccountType/>
      </UserInfo>
      <UserInfo>
        <DisplayName>Mette Lundberg</DisplayName>
        <AccountId>22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4525645C44AD45AAB3AA9106B32F60" ma:contentTypeVersion="12" ma:contentTypeDescription="Opret et nyt dokument." ma:contentTypeScope="" ma:versionID="5c1c7850de3de625416c6607388f19ca">
  <xsd:schema xmlns:xsd="http://www.w3.org/2001/XMLSchema" xmlns:xs="http://www.w3.org/2001/XMLSchema" xmlns:p="http://schemas.microsoft.com/office/2006/metadata/properties" xmlns:ns2="214493cc-c5f0-4f42-9d66-609965d104c6" xmlns:ns3="9ee8d028-5f69-422a-8af8-47b83aeb9781" targetNamespace="http://schemas.microsoft.com/office/2006/metadata/properties" ma:root="true" ma:fieldsID="5d789b5235cbb43da70b372888729611" ns2:_="" ns3:_="">
    <xsd:import namespace="214493cc-c5f0-4f42-9d66-609965d104c6"/>
    <xsd:import namespace="9ee8d028-5f69-422a-8af8-47b83aeb9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93cc-c5f0-4f42-9d66-609965d10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d028-5f69-422a-8af8-47b83aeb9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E9D18E-95DB-41F5-A95E-230D2CED2B70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14493cc-c5f0-4f42-9d66-609965d104c6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e8d028-5f69-422a-8af8-47b83aeb978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033220-BA0C-4C41-B63A-DB2F1EA37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493cc-c5f0-4f42-9d66-609965d104c6"/>
    <ds:schemaRef ds:uri="9ee8d028-5f69-422a-8af8-47b83aeb9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2020-07-02T08:33:38Z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0x010100A94525645C44AD45AAB3AA9106B32F60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</Properties>
</file>