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skerhverv.sharepoint.com/sites/ITBsekretariat879/Delte dokumenter/Kommunikation/5. Analyser og Rapporter/Branchetal/E-indkomst fra DS/"/>
    </mc:Choice>
  </mc:AlternateContent>
  <xr:revisionPtr revIDLastSave="126" documentId="8_{314E1888-A019-473C-A8FC-A041786225D2}" xr6:coauthVersionLast="45" xr6:coauthVersionMax="45" xr10:uidLastSave="{8D33D34D-98D4-48B3-9247-7553A23581B3}"/>
  <bookViews>
    <workbookView xWindow="-120" yWindow="-120" windowWidth="29040" windowHeight="15840" activeTab="3" xr2:uid="{3DF5C7BD-A984-49F4-A44A-23BAC8FEF6A4}"/>
  </bookViews>
  <sheets>
    <sheet name="Omsætning" sheetId="1" r:id="rId1"/>
    <sheet name="Eksport" sheetId="2" r:id="rId2"/>
    <sheet name="Beskæftigede" sheetId="3" r:id="rId3"/>
    <sheet name="Lø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4" l="1"/>
  <c r="I15" i="4"/>
  <c r="J22" i="2" l="1"/>
  <c r="I22" i="2"/>
  <c r="AU5" i="2"/>
  <c r="J15" i="3"/>
  <c r="I15" i="3"/>
  <c r="J20" i="1"/>
  <c r="I20" i="1"/>
  <c r="I16" i="1" l="1"/>
  <c r="AT5" i="2"/>
  <c r="C5" i="2" l="1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B5" i="2"/>
  <c r="J18" i="2"/>
  <c r="I18" i="2"/>
  <c r="J16" i="1"/>
  <c r="K20" i="1" l="1"/>
  <c r="L20" i="1" s="1"/>
  <c r="K22" i="2" l="1"/>
  <c r="L22" i="2" s="1"/>
  <c r="K16" i="1"/>
  <c r="L16" i="1" s="1"/>
  <c r="K15" i="4"/>
  <c r="L15" i="4" s="1"/>
  <c r="K15" i="3"/>
  <c r="L15" i="3" s="1"/>
  <c r="K18" i="2" l="1"/>
  <c r="L18" i="2" s="1"/>
</calcChain>
</file>

<file path=xl/sharedStrings.xml><?xml version="1.0" encoding="utf-8"?>
<sst xmlns="http://schemas.openxmlformats.org/spreadsheetml/2006/main" count="378" uniqueCount="67">
  <si>
    <t>Antal fuldtidsansatte, sæsonkorrigeret</t>
  </si>
  <si>
    <t>2013K1</t>
  </si>
  <si>
    <t>2013K2</t>
  </si>
  <si>
    <t>2013K3</t>
  </si>
  <si>
    <t>2013K4</t>
  </si>
  <si>
    <t>2014K1</t>
  </si>
  <si>
    <t>2014K2</t>
  </si>
  <si>
    <t>2014K3</t>
  </si>
  <si>
    <t>2014K4</t>
  </si>
  <si>
    <t>2015K1</t>
  </si>
  <si>
    <t>2015K2</t>
  </si>
  <si>
    <t>2015K3</t>
  </si>
  <si>
    <t>2015K4</t>
  </si>
  <si>
    <t>2016K1</t>
  </si>
  <si>
    <t>2016K2</t>
  </si>
  <si>
    <t>2016K3</t>
  </si>
  <si>
    <t>2016K4</t>
  </si>
  <si>
    <t>2017K1</t>
  </si>
  <si>
    <t>2017K2</t>
  </si>
  <si>
    <t>2017K3</t>
  </si>
  <si>
    <t>2017K4</t>
  </si>
  <si>
    <t>2018K1</t>
  </si>
  <si>
    <t>2018K2</t>
  </si>
  <si>
    <t>2018K3</t>
  </si>
  <si>
    <t>2018K4</t>
  </si>
  <si>
    <t>2019K1</t>
  </si>
  <si>
    <t>2019K2</t>
  </si>
  <si>
    <t>It-branchen i alt</t>
  </si>
  <si>
    <t>Underbrancher</t>
  </si>
  <si>
    <t>Fremst. af computere og kommunikationsudstyr mv.</t>
  </si>
  <si>
    <t>Engrosh. med it-udstyr</t>
  </si>
  <si>
    <t>Udvikling af software og computerspil</t>
  </si>
  <si>
    <t>Telekommunikation</t>
  </si>
  <si>
    <t>It-konsulenter mv.</t>
  </si>
  <si>
    <t>Informationstjenester</t>
  </si>
  <si>
    <t>Forskel</t>
  </si>
  <si>
    <t>Forskel i %</t>
  </si>
  <si>
    <t>i mio. kr.</t>
  </si>
  <si>
    <t>i %</t>
  </si>
  <si>
    <t>Omsætning kvartalsvis, mio. kr. løbende priser, sæsonkorrigeret</t>
  </si>
  <si>
    <t>2009K1</t>
  </si>
  <si>
    <t>2009K2</t>
  </si>
  <si>
    <t>2009K3</t>
  </si>
  <si>
    <t>2009K4</t>
  </si>
  <si>
    <t>2010K1</t>
  </si>
  <si>
    <t>2010K2</t>
  </si>
  <si>
    <t>2010K3</t>
  </si>
  <si>
    <t>2010K4</t>
  </si>
  <si>
    <t>2011K1</t>
  </si>
  <si>
    <t>2011K2</t>
  </si>
  <si>
    <t>2011K3</t>
  </si>
  <si>
    <t>2011K4</t>
  </si>
  <si>
    <t>2012K1</t>
  </si>
  <si>
    <t>2012K2</t>
  </si>
  <si>
    <t>2012K3</t>
  </si>
  <si>
    <t>2012K4</t>
  </si>
  <si>
    <t>Eksport kvartalsvis, mio. kr. løbende priser, sæsonkorrigeret</t>
  </si>
  <si>
    <t>Procent af samlede omsætning</t>
  </si>
  <si>
    <t>2019K3</t>
  </si>
  <si>
    <t>2019K4</t>
  </si>
  <si>
    <t>Samlet omsætning i it-branchen</t>
  </si>
  <si>
    <t>Samlet eksport i It-branchen</t>
  </si>
  <si>
    <t>2020K1</t>
  </si>
  <si>
    <t>Gennemsnitlig månedsløn, faste priser, sæsonkorrigeret</t>
  </si>
  <si>
    <t>2020K2</t>
  </si>
  <si>
    <t>K2 2020</t>
  </si>
  <si>
    <t>K2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</si>
</sst>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,##0\ _k_r_.;[Red]#,##0\ _k_r_."/>
    <numFmt numFmtId="167" formatCode="#,##0;[Red]#,##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t america"/>
    </font>
    <font>
      <sz val="9"/>
      <name val="Ct america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2" borderId="0" applyNumberFormat="0" applyBorder="0" applyAlignment="0"/>
    <xf numFmtId="3" fontId="4" fillId="3" borderId="0" applyNumberFormat="0" applyAlignment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Fill="1" applyProtection="1"/>
    <xf numFmtId="0" fontId="2" fillId="0" borderId="0" xfId="0" applyFont="1" applyBorder="1"/>
    <xf numFmtId="0" fontId="0" fillId="0" borderId="0" xfId="0" applyBorder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3" fontId="0" fillId="0" borderId="0" xfId="0" applyNumberFormat="1" applyFill="1" applyProtection="1"/>
    <xf numFmtId="3" fontId="0" fillId="0" borderId="0" xfId="0" applyNumberFormat="1" applyFont="1" applyAlignment="1">
      <alignment horizontal="right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 applyFont="1" applyAlignment="1">
      <alignment horizontal="right"/>
    </xf>
    <xf numFmtId="0" fontId="0" fillId="0" borderId="0" xfId="0" applyFont="1" applyFill="1" applyProtection="1"/>
    <xf numFmtId="0" fontId="2" fillId="0" borderId="0" xfId="0" applyFont="1"/>
    <xf numFmtId="3" fontId="1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center"/>
    </xf>
    <xf numFmtId="166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/>
    <xf numFmtId="3" fontId="0" fillId="0" borderId="0" xfId="1" applyNumberFormat="1" applyFont="1" applyFill="1" applyBorder="1"/>
    <xf numFmtId="166" fontId="0" fillId="0" borderId="0" xfId="0" applyNumberFormat="1" applyFont="1" applyBorder="1"/>
    <xf numFmtId="3" fontId="1" fillId="0" borderId="0" xfId="1" applyNumberFormat="1" applyFont="1" applyFill="1" applyBorder="1"/>
    <xf numFmtId="3" fontId="0" fillId="0" borderId="0" xfId="0" applyNumberFormat="1" applyFont="1" applyFill="1" applyProtection="1"/>
    <xf numFmtId="3" fontId="0" fillId="0" borderId="0" xfId="0" applyNumberFormat="1" applyFont="1"/>
    <xf numFmtId="0" fontId="0" fillId="0" borderId="0" xfId="0" applyFont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/>
    <xf numFmtId="2" fontId="0" fillId="0" borderId="0" xfId="0" applyNumberFormat="1"/>
    <xf numFmtId="3" fontId="0" fillId="0" borderId="0" xfId="0" applyNumberFormat="1" applyFont="1" applyBorder="1"/>
    <xf numFmtId="2" fontId="0" fillId="0" borderId="0" xfId="0" applyNumberFormat="1" applyFont="1"/>
    <xf numFmtId="164" fontId="0" fillId="0" borderId="0" xfId="0" applyNumberFormat="1" applyFont="1"/>
    <xf numFmtId="166" fontId="1" fillId="0" borderId="0" xfId="0" applyNumberFormat="1" applyFont="1" applyFill="1"/>
    <xf numFmtId="166" fontId="0" fillId="0" borderId="0" xfId="0" applyNumberFormat="1" applyFont="1" applyFill="1" applyAlignment="1">
      <alignment horizontal="right" vertical="center"/>
    </xf>
    <xf numFmtId="166" fontId="0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3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/>
    <xf numFmtId="3" fontId="0" fillId="0" borderId="0" xfId="0" applyNumberFormat="1" applyFont="1" applyFill="1"/>
    <xf numFmtId="3" fontId="0" fillId="0" borderId="0" xfId="0" applyNumberFormat="1" applyFont="1" applyFill="1" applyBorder="1"/>
    <xf numFmtId="166" fontId="0" fillId="0" borderId="0" xfId="0" applyNumberFormat="1" applyFont="1" applyAlignment="1"/>
    <xf numFmtId="166" fontId="1" fillId="0" borderId="0" xfId="0" applyNumberFormat="1" applyFont="1" applyFill="1" applyAlignment="1">
      <alignment horizontal="center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167" fontId="1" fillId="0" borderId="0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</cellXfs>
  <cellStyles count="3">
    <cellStyle name="Baggrundsformat" xfId="2" xr:uid="{DE7E6DC9-8623-4E7E-A3BB-46F934E87084}"/>
    <cellStyle name="Inputformat" xfId="1" xr:uid="{CFF367B7-6624-4BD5-A464-ADFF463DEC7E}"/>
    <cellStyle name="Normal" xfId="0" builtinId="0"/>
  </cellStyles>
  <dxfs count="0"/>
  <tableStyles count="0" defaultTableStyle="TableStyleMedium2" defaultPivotStyle="PivotStyleLight16"/>
  <colors>
    <mruColors>
      <color rgb="FF431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Omsætning i it-branchen, 
</a:t>
            </a:r>
            <a:r>
              <a:rPr lang="en-US" sz="1200" b="1">
                <a:solidFill>
                  <a:schemeClr val="tx1"/>
                </a:solidFill>
              </a:rPr>
              <a:t>(mio. kr., kvartalsvis, sæsonkorrigeret)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Omsætning!$B$2:$AU$2</c:f>
              <c:strCache>
                <c:ptCount val="46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  <c:pt idx="36">
                  <c:v>2018K1</c:v>
                </c:pt>
                <c:pt idx="37">
                  <c:v>2018K2</c:v>
                </c:pt>
                <c:pt idx="38">
                  <c:v>2018K3</c:v>
                </c:pt>
                <c:pt idx="39">
                  <c:v>2018K4</c:v>
                </c:pt>
                <c:pt idx="40">
                  <c:v>2019K1</c:v>
                </c:pt>
                <c:pt idx="41">
                  <c:v>2019K2</c:v>
                </c:pt>
                <c:pt idx="42">
                  <c:v>2019K3</c:v>
                </c:pt>
                <c:pt idx="43">
                  <c:v>2019K4</c:v>
                </c:pt>
                <c:pt idx="44">
                  <c:v>2020K1</c:v>
                </c:pt>
                <c:pt idx="45">
                  <c:v>2020K2</c:v>
                </c:pt>
              </c:strCache>
            </c:strRef>
          </c:cat>
          <c:val>
            <c:numRef>
              <c:f>Omsætning!$B$3:$AU$3</c:f>
              <c:numCache>
                <c:formatCode>#,##0</c:formatCode>
                <c:ptCount val="46"/>
                <c:pt idx="0">
                  <c:v>42695.959011515581</c:v>
                </c:pt>
                <c:pt idx="1">
                  <c:v>42118.491415530472</c:v>
                </c:pt>
                <c:pt idx="2">
                  <c:v>42024.535775744742</c:v>
                </c:pt>
                <c:pt idx="3">
                  <c:v>42045.180803783413</c:v>
                </c:pt>
                <c:pt idx="4">
                  <c:v>44129.950615031368</c:v>
                </c:pt>
                <c:pt idx="5">
                  <c:v>46181.351571428087</c:v>
                </c:pt>
                <c:pt idx="6">
                  <c:v>46956.927379970512</c:v>
                </c:pt>
                <c:pt idx="7">
                  <c:v>47334.41275598068</c:v>
                </c:pt>
                <c:pt idx="8">
                  <c:v>47379.841130108165</c:v>
                </c:pt>
                <c:pt idx="9">
                  <c:v>47917.20688724512</c:v>
                </c:pt>
                <c:pt idx="10">
                  <c:v>47833.116113042146</c:v>
                </c:pt>
                <c:pt idx="11">
                  <c:v>47842.330531802421</c:v>
                </c:pt>
                <c:pt idx="12">
                  <c:v>47921.978516992313</c:v>
                </c:pt>
                <c:pt idx="13">
                  <c:v>50060.389894599524</c:v>
                </c:pt>
                <c:pt idx="14">
                  <c:v>47692.302587368707</c:v>
                </c:pt>
                <c:pt idx="15">
                  <c:v>47488.482097455781</c:v>
                </c:pt>
                <c:pt idx="16">
                  <c:v>47115.31963032193</c:v>
                </c:pt>
                <c:pt idx="17">
                  <c:v>46123.304798390847</c:v>
                </c:pt>
                <c:pt idx="18">
                  <c:v>48052.482914064567</c:v>
                </c:pt>
                <c:pt idx="19">
                  <c:v>46304.731465507823</c:v>
                </c:pt>
                <c:pt idx="20">
                  <c:v>47330.176383658152</c:v>
                </c:pt>
                <c:pt idx="21">
                  <c:v>48038.064524084395</c:v>
                </c:pt>
                <c:pt idx="22">
                  <c:v>49753.355626210512</c:v>
                </c:pt>
                <c:pt idx="23">
                  <c:v>50650.816346941618</c:v>
                </c:pt>
                <c:pt idx="24">
                  <c:v>52011.952208025948</c:v>
                </c:pt>
                <c:pt idx="25">
                  <c:v>52596.038272140511</c:v>
                </c:pt>
                <c:pt idx="26">
                  <c:v>52337.145673046354</c:v>
                </c:pt>
                <c:pt idx="27">
                  <c:v>52952.01345066099</c:v>
                </c:pt>
                <c:pt idx="28">
                  <c:v>52455.0311900823</c:v>
                </c:pt>
                <c:pt idx="29">
                  <c:v>52763.44029888112</c:v>
                </c:pt>
                <c:pt idx="30">
                  <c:v>52931.269109988345</c:v>
                </c:pt>
                <c:pt idx="31">
                  <c:v>55241.015849282318</c:v>
                </c:pt>
                <c:pt idx="32">
                  <c:v>54790.680955808726</c:v>
                </c:pt>
                <c:pt idx="33">
                  <c:v>55864.948240405516</c:v>
                </c:pt>
                <c:pt idx="34">
                  <c:v>56251.232725097834</c:v>
                </c:pt>
                <c:pt idx="35">
                  <c:v>55529.413718015901</c:v>
                </c:pt>
                <c:pt idx="36">
                  <c:v>56069.315509887005</c:v>
                </c:pt>
                <c:pt idx="37">
                  <c:v>57581.16595885242</c:v>
                </c:pt>
                <c:pt idx="38">
                  <c:v>57260.264367727068</c:v>
                </c:pt>
                <c:pt idx="39">
                  <c:v>58660.086028388352</c:v>
                </c:pt>
                <c:pt idx="40">
                  <c:v>59417.055500198556</c:v>
                </c:pt>
                <c:pt idx="41">
                  <c:v>59100.694836763825</c:v>
                </c:pt>
                <c:pt idx="42">
                  <c:v>61406.812181746733</c:v>
                </c:pt>
                <c:pt idx="43">
                  <c:v>60581.57556146953</c:v>
                </c:pt>
                <c:pt idx="44">
                  <c:v>62698.086897972462</c:v>
                </c:pt>
                <c:pt idx="45" formatCode="#,##0;[Red]#,##0">
                  <c:v>60057.865274542797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D9-4BA9-A2BA-ED277FB2A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544216"/>
        <c:axId val="1925546712"/>
      </c:lineChart>
      <c:catAx>
        <c:axId val="192554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25546712"/>
        <c:crosses val="autoZero"/>
        <c:auto val="1"/>
        <c:lblAlgn val="ctr"/>
        <c:lblOffset val="100"/>
        <c:noMultiLvlLbl val="0"/>
      </c:catAx>
      <c:valAx>
        <c:axId val="1925546712"/>
        <c:scaling>
          <c:orientation val="minMax"/>
          <c:max val="65000"/>
          <c:min val="4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2554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 b="1">
                <a:solidFill>
                  <a:schemeClr val="tx1"/>
                </a:solidFill>
              </a:rPr>
              <a:t>Eksport</a:t>
            </a:r>
            <a:r>
              <a:rPr lang="da-DK" b="1" baseline="0">
                <a:solidFill>
                  <a:schemeClr val="tx1"/>
                </a:solidFill>
              </a:rPr>
              <a:t> i it-branchen</a:t>
            </a:r>
            <a:br>
              <a:rPr lang="da-DK" b="1" baseline="0">
                <a:solidFill>
                  <a:schemeClr val="tx1"/>
                </a:solidFill>
              </a:rPr>
            </a:br>
            <a:r>
              <a:rPr lang="da-DK" sz="1200" b="1" baseline="0">
                <a:solidFill>
                  <a:schemeClr val="tx1"/>
                </a:solidFill>
              </a:rPr>
              <a:t>(</a:t>
            </a:r>
            <a:r>
              <a:rPr lang="da-DK" sz="1200" b="1" i="0" u="none" strike="noStrike" baseline="0">
                <a:solidFill>
                  <a:schemeClr val="tx1"/>
                </a:solidFill>
                <a:effectLst/>
              </a:rPr>
              <a:t>mio. kr., kvartalsvis, sæsonkorrigeret)</a:t>
            </a:r>
            <a:endParaRPr lang="da-DK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Eksport!$A$3</c:f>
              <c:strCache>
                <c:ptCount val="1"/>
                <c:pt idx="0">
                  <c:v>Samlet eksport i It-branchen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Eksport!$B$2:$AU$2</c:f>
              <c:strCache>
                <c:ptCount val="46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  <c:pt idx="36">
                  <c:v>2018K1</c:v>
                </c:pt>
                <c:pt idx="37">
                  <c:v>2018K2</c:v>
                </c:pt>
                <c:pt idx="38">
                  <c:v>2018K3</c:v>
                </c:pt>
                <c:pt idx="39">
                  <c:v>2018K4</c:v>
                </c:pt>
                <c:pt idx="40">
                  <c:v>2019K1</c:v>
                </c:pt>
                <c:pt idx="41">
                  <c:v>2019K2</c:v>
                </c:pt>
                <c:pt idx="42">
                  <c:v>2019K3</c:v>
                </c:pt>
                <c:pt idx="43">
                  <c:v>2019K4</c:v>
                </c:pt>
                <c:pt idx="44">
                  <c:v>2020K1</c:v>
                </c:pt>
                <c:pt idx="45">
                  <c:v>2020K2</c:v>
                </c:pt>
              </c:strCache>
            </c:strRef>
          </c:cat>
          <c:val>
            <c:numRef>
              <c:f>Eksport!$B$3:$AU$3</c:f>
              <c:numCache>
                <c:formatCode>#,##0</c:formatCode>
                <c:ptCount val="46"/>
                <c:pt idx="0">
                  <c:v>7501.9083369858454</c:v>
                </c:pt>
                <c:pt idx="1">
                  <c:v>7080.391314084909</c:v>
                </c:pt>
                <c:pt idx="2">
                  <c:v>7694.9823649562395</c:v>
                </c:pt>
                <c:pt idx="3">
                  <c:v>7964.4071077068074</c:v>
                </c:pt>
                <c:pt idx="4">
                  <c:v>8858.2264944392464</c:v>
                </c:pt>
                <c:pt idx="5">
                  <c:v>10519.552414160511</c:v>
                </c:pt>
                <c:pt idx="6">
                  <c:v>10330.544204570751</c:v>
                </c:pt>
                <c:pt idx="7">
                  <c:v>10546.986769951814</c:v>
                </c:pt>
                <c:pt idx="8">
                  <c:v>10577.50685015797</c:v>
                </c:pt>
                <c:pt idx="9">
                  <c:v>10769.434813201482</c:v>
                </c:pt>
                <c:pt idx="10">
                  <c:v>10659.790751656343</c:v>
                </c:pt>
                <c:pt idx="11">
                  <c:v>11325.162490237712</c:v>
                </c:pt>
                <c:pt idx="12">
                  <c:v>10452.292998626801</c:v>
                </c:pt>
                <c:pt idx="13">
                  <c:v>10990.65857774797</c:v>
                </c:pt>
                <c:pt idx="14">
                  <c:v>10723.96600298607</c:v>
                </c:pt>
                <c:pt idx="15">
                  <c:v>10486.622468323647</c:v>
                </c:pt>
                <c:pt idx="16">
                  <c:v>10662.838267559755</c:v>
                </c:pt>
                <c:pt idx="17">
                  <c:v>10457.055662893514</c:v>
                </c:pt>
                <c:pt idx="18">
                  <c:v>12303.356493071033</c:v>
                </c:pt>
                <c:pt idx="19">
                  <c:v>10781.068545402626</c:v>
                </c:pt>
                <c:pt idx="20">
                  <c:v>11720.487310608289</c:v>
                </c:pt>
                <c:pt idx="21">
                  <c:v>11402.447768464852</c:v>
                </c:pt>
                <c:pt idx="22">
                  <c:v>13961.891499689102</c:v>
                </c:pt>
                <c:pt idx="23">
                  <c:v>14751.307042280405</c:v>
                </c:pt>
                <c:pt idx="24">
                  <c:v>15451.579840162325</c:v>
                </c:pt>
                <c:pt idx="25">
                  <c:v>15903.266961078913</c:v>
                </c:pt>
                <c:pt idx="26">
                  <c:v>15526.265746071402</c:v>
                </c:pt>
                <c:pt idx="27">
                  <c:v>15567.511907069122</c:v>
                </c:pt>
                <c:pt idx="28">
                  <c:v>14918.794535693831</c:v>
                </c:pt>
                <c:pt idx="29">
                  <c:v>15139.253804194084</c:v>
                </c:pt>
                <c:pt idx="30">
                  <c:v>15791.342585177097</c:v>
                </c:pt>
                <c:pt idx="31">
                  <c:v>16527.199969612957</c:v>
                </c:pt>
                <c:pt idx="32">
                  <c:v>16743.331932679768</c:v>
                </c:pt>
                <c:pt idx="33">
                  <c:v>16627.563703226162</c:v>
                </c:pt>
                <c:pt idx="34">
                  <c:v>17709.745216293875</c:v>
                </c:pt>
                <c:pt idx="35">
                  <c:v>16846.626511559942</c:v>
                </c:pt>
                <c:pt idx="36">
                  <c:v>16345.716308504287</c:v>
                </c:pt>
                <c:pt idx="37">
                  <c:v>17124.593176663377</c:v>
                </c:pt>
                <c:pt idx="38">
                  <c:v>17148.139575250192</c:v>
                </c:pt>
                <c:pt idx="39">
                  <c:v>18434.541207251448</c:v>
                </c:pt>
                <c:pt idx="40">
                  <c:v>18870.685332434266</c:v>
                </c:pt>
                <c:pt idx="41">
                  <c:v>19110.689986363202</c:v>
                </c:pt>
                <c:pt idx="42">
                  <c:v>19564.113586290208</c:v>
                </c:pt>
                <c:pt idx="43">
                  <c:v>19607.884210002601</c:v>
                </c:pt>
                <c:pt idx="44">
                  <c:v>20692.629088885049</c:v>
                </c:pt>
                <c:pt idx="45">
                  <c:v>19361.327045071128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C5D-4555-9CD4-4FFDCE3C4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970104"/>
        <c:axId val="563965840"/>
      </c:lineChart>
      <c:catAx>
        <c:axId val="56397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3965840"/>
        <c:crosses val="autoZero"/>
        <c:auto val="1"/>
        <c:lblAlgn val="ctr"/>
        <c:lblOffset val="100"/>
        <c:noMultiLvlLbl val="0"/>
      </c:catAx>
      <c:valAx>
        <c:axId val="56396584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3970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 b="1">
                <a:solidFill>
                  <a:schemeClr val="tx1"/>
                </a:solidFill>
              </a:rPr>
              <a:t>Fuldtidsansatte </a:t>
            </a:r>
            <a:br>
              <a:rPr lang="da-DK" b="1">
                <a:solidFill>
                  <a:schemeClr val="tx1"/>
                </a:solidFill>
              </a:rPr>
            </a:br>
            <a:r>
              <a:rPr lang="da-DK" sz="1200" b="1">
                <a:solidFill>
                  <a:schemeClr val="tx1"/>
                </a:solidFill>
              </a:rPr>
              <a:t>(sæsonkorrigeret)</a:t>
            </a:r>
            <a:endParaRPr lang="da-DK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Beskæftigede!$A$3</c:f>
              <c:strCache>
                <c:ptCount val="1"/>
                <c:pt idx="0">
                  <c:v>It-branchen i alt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Beskæftigede!$B$2:$AE$2</c:f>
              <c:strCache>
                <c:ptCount val="30"/>
                <c:pt idx="0">
                  <c:v>2013K1</c:v>
                </c:pt>
                <c:pt idx="1">
                  <c:v>2013K2</c:v>
                </c:pt>
                <c:pt idx="2">
                  <c:v>2013K3</c:v>
                </c:pt>
                <c:pt idx="3">
                  <c:v>2013K4</c:v>
                </c:pt>
                <c:pt idx="4">
                  <c:v>2014K1</c:v>
                </c:pt>
                <c:pt idx="5">
                  <c:v>2014K2</c:v>
                </c:pt>
                <c:pt idx="6">
                  <c:v>2014K3</c:v>
                </c:pt>
                <c:pt idx="7">
                  <c:v>2014K4</c:v>
                </c:pt>
                <c:pt idx="8">
                  <c:v>2015K1</c:v>
                </c:pt>
                <c:pt idx="9">
                  <c:v>2015K2</c:v>
                </c:pt>
                <c:pt idx="10">
                  <c:v>2015K3</c:v>
                </c:pt>
                <c:pt idx="11">
                  <c:v>2015K4</c:v>
                </c:pt>
                <c:pt idx="12">
                  <c:v>2016K1</c:v>
                </c:pt>
                <c:pt idx="13">
                  <c:v>2016K2</c:v>
                </c:pt>
                <c:pt idx="14">
                  <c:v>2016K3</c:v>
                </c:pt>
                <c:pt idx="15">
                  <c:v>2016K4</c:v>
                </c:pt>
                <c:pt idx="16">
                  <c:v>2017K1</c:v>
                </c:pt>
                <c:pt idx="17">
                  <c:v>2017K2</c:v>
                </c:pt>
                <c:pt idx="18">
                  <c:v>2017K3</c:v>
                </c:pt>
                <c:pt idx="19">
                  <c:v>2017K4</c:v>
                </c:pt>
                <c:pt idx="20">
                  <c:v>2018K1</c:v>
                </c:pt>
                <c:pt idx="21">
                  <c:v>2018K2</c:v>
                </c:pt>
                <c:pt idx="22">
                  <c:v>2018K3</c:v>
                </c:pt>
                <c:pt idx="23">
                  <c:v>2018K4</c:v>
                </c:pt>
                <c:pt idx="24">
                  <c:v>2019K1</c:v>
                </c:pt>
                <c:pt idx="25">
                  <c:v>2019K2</c:v>
                </c:pt>
                <c:pt idx="26">
                  <c:v>2019K3</c:v>
                </c:pt>
                <c:pt idx="27">
                  <c:v>2019K4</c:v>
                </c:pt>
                <c:pt idx="28">
                  <c:v>2020K1</c:v>
                </c:pt>
                <c:pt idx="29">
                  <c:v>2020K2</c:v>
                </c:pt>
              </c:strCache>
            </c:strRef>
          </c:cat>
          <c:val>
            <c:numRef>
              <c:f>Beskæftigede!$B$3:$AE$3</c:f>
              <c:numCache>
                <c:formatCode>#,##0</c:formatCode>
                <c:ptCount val="30"/>
                <c:pt idx="0">
                  <c:v>79310.317996016311</c:v>
                </c:pt>
                <c:pt idx="1">
                  <c:v>79100.892259961111</c:v>
                </c:pt>
                <c:pt idx="2">
                  <c:v>79303.464045236469</c:v>
                </c:pt>
                <c:pt idx="3">
                  <c:v>79368.763955179398</c:v>
                </c:pt>
                <c:pt idx="4">
                  <c:v>79689.241802678545</c:v>
                </c:pt>
                <c:pt idx="5">
                  <c:v>80078.52214024897</c:v>
                </c:pt>
                <c:pt idx="6">
                  <c:v>80449.510836425106</c:v>
                </c:pt>
                <c:pt idx="7">
                  <c:v>79960.104912070674</c:v>
                </c:pt>
                <c:pt idx="8">
                  <c:v>80533.379326827227</c:v>
                </c:pt>
                <c:pt idx="9">
                  <c:v>80974.831592782895</c:v>
                </c:pt>
                <c:pt idx="10">
                  <c:v>81428.235456966839</c:v>
                </c:pt>
                <c:pt idx="11">
                  <c:v>82521.800844140642</c:v>
                </c:pt>
                <c:pt idx="12">
                  <c:v>82827.397524253494</c:v>
                </c:pt>
                <c:pt idx="13">
                  <c:v>83564.175929786885</c:v>
                </c:pt>
                <c:pt idx="14">
                  <c:v>84058.661919622944</c:v>
                </c:pt>
                <c:pt idx="15">
                  <c:v>84670.037576065763</c:v>
                </c:pt>
                <c:pt idx="16">
                  <c:v>85566.522268557805</c:v>
                </c:pt>
                <c:pt idx="17">
                  <c:v>85780.480950218698</c:v>
                </c:pt>
                <c:pt idx="18">
                  <c:v>86469.759908302221</c:v>
                </c:pt>
                <c:pt idx="19">
                  <c:v>87292.537808182387</c:v>
                </c:pt>
                <c:pt idx="20">
                  <c:v>88382.39950301325</c:v>
                </c:pt>
                <c:pt idx="21">
                  <c:v>89116.581295661876</c:v>
                </c:pt>
                <c:pt idx="22">
                  <c:v>89679.316390030319</c:v>
                </c:pt>
                <c:pt idx="23">
                  <c:v>90254.590513278352</c:v>
                </c:pt>
                <c:pt idx="24">
                  <c:v>91108.82679937013</c:v>
                </c:pt>
                <c:pt idx="25">
                  <c:v>91719.253003175734</c:v>
                </c:pt>
                <c:pt idx="26">
                  <c:v>93036.728853129738</c:v>
                </c:pt>
                <c:pt idx="27">
                  <c:v>94368.65532432207</c:v>
                </c:pt>
                <c:pt idx="28">
                  <c:v>94519.153142601295</c:v>
                </c:pt>
                <c:pt idx="29">
                  <c:v>94000.337572484612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305-48A2-8477-D24A2D402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35096"/>
        <c:axId val="618035752"/>
      </c:lineChart>
      <c:catAx>
        <c:axId val="61803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8035752"/>
        <c:crosses val="autoZero"/>
        <c:auto val="1"/>
        <c:lblAlgn val="ctr"/>
        <c:lblOffset val="100"/>
        <c:noMultiLvlLbl val="0"/>
      </c:catAx>
      <c:valAx>
        <c:axId val="618035752"/>
        <c:scaling>
          <c:orientation val="minMax"/>
          <c:max val="95000"/>
          <c:min val="75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8035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 b="1">
                <a:solidFill>
                  <a:schemeClr val="tx1"/>
                </a:solidFill>
              </a:rPr>
              <a:t>Gennemsnitlig månedsløn</a:t>
            </a:r>
            <a:br>
              <a:rPr lang="da-DK" b="1">
                <a:solidFill>
                  <a:schemeClr val="tx1"/>
                </a:solidFill>
              </a:rPr>
            </a:br>
            <a:r>
              <a:rPr lang="da-DK" sz="1200" b="1">
                <a:solidFill>
                  <a:schemeClr val="tx1"/>
                </a:solidFill>
              </a:rPr>
              <a:t>(sæsonkorrigeret)</a:t>
            </a:r>
            <a:endParaRPr lang="da-DK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Løn!$B$2:$AE$2</c:f>
              <c:strCache>
                <c:ptCount val="30"/>
                <c:pt idx="0">
                  <c:v>2013K1</c:v>
                </c:pt>
                <c:pt idx="1">
                  <c:v>2013K2</c:v>
                </c:pt>
                <c:pt idx="2">
                  <c:v>2013K3</c:v>
                </c:pt>
                <c:pt idx="3">
                  <c:v>2013K4</c:v>
                </c:pt>
                <c:pt idx="4">
                  <c:v>2014K1</c:v>
                </c:pt>
                <c:pt idx="5">
                  <c:v>2014K2</c:v>
                </c:pt>
                <c:pt idx="6">
                  <c:v>2014K3</c:v>
                </c:pt>
                <c:pt idx="7">
                  <c:v>2014K4</c:v>
                </c:pt>
                <c:pt idx="8">
                  <c:v>2015K1</c:v>
                </c:pt>
                <c:pt idx="9">
                  <c:v>2015K2</c:v>
                </c:pt>
                <c:pt idx="10">
                  <c:v>2015K3</c:v>
                </c:pt>
                <c:pt idx="11">
                  <c:v>2015K4</c:v>
                </c:pt>
                <c:pt idx="12">
                  <c:v>2016K1</c:v>
                </c:pt>
                <c:pt idx="13">
                  <c:v>2016K2</c:v>
                </c:pt>
                <c:pt idx="14">
                  <c:v>2016K3</c:v>
                </c:pt>
                <c:pt idx="15">
                  <c:v>2016K4</c:v>
                </c:pt>
                <c:pt idx="16">
                  <c:v>2017K1</c:v>
                </c:pt>
                <c:pt idx="17">
                  <c:v>2017K2</c:v>
                </c:pt>
                <c:pt idx="18">
                  <c:v>2017K3</c:v>
                </c:pt>
                <c:pt idx="19">
                  <c:v>2017K4</c:v>
                </c:pt>
                <c:pt idx="20">
                  <c:v>2018K1</c:v>
                </c:pt>
                <c:pt idx="21">
                  <c:v>2018K2</c:v>
                </c:pt>
                <c:pt idx="22">
                  <c:v>2018K3</c:v>
                </c:pt>
                <c:pt idx="23">
                  <c:v>2018K4</c:v>
                </c:pt>
                <c:pt idx="24">
                  <c:v>2019K1</c:v>
                </c:pt>
                <c:pt idx="25">
                  <c:v>2019K2</c:v>
                </c:pt>
                <c:pt idx="26">
                  <c:v>2019K3</c:v>
                </c:pt>
                <c:pt idx="27">
                  <c:v>2019K4</c:v>
                </c:pt>
                <c:pt idx="28">
                  <c:v>2020K1</c:v>
                </c:pt>
                <c:pt idx="29">
                  <c:v>2020K2</c:v>
                </c:pt>
              </c:strCache>
            </c:strRef>
          </c:cat>
          <c:val>
            <c:numRef>
              <c:f>Løn!$B$3:$AE$3</c:f>
              <c:numCache>
                <c:formatCode>#,##0</c:formatCode>
                <c:ptCount val="30"/>
                <c:pt idx="0">
                  <c:v>47572.594442368689</c:v>
                </c:pt>
                <c:pt idx="1">
                  <c:v>47770.187910847286</c:v>
                </c:pt>
                <c:pt idx="2">
                  <c:v>48040.037256903161</c:v>
                </c:pt>
                <c:pt idx="3">
                  <c:v>47943.146073918331</c:v>
                </c:pt>
                <c:pt idx="4">
                  <c:v>47531.579457768989</c:v>
                </c:pt>
                <c:pt idx="5">
                  <c:v>48041.568654473675</c:v>
                </c:pt>
                <c:pt idx="6">
                  <c:v>48000.57696296239</c:v>
                </c:pt>
                <c:pt idx="7">
                  <c:v>48354.257233009565</c:v>
                </c:pt>
                <c:pt idx="8">
                  <c:v>48604.744963957863</c:v>
                </c:pt>
                <c:pt idx="9">
                  <c:v>48831.650448378357</c:v>
                </c:pt>
                <c:pt idx="10">
                  <c:v>48971.529520366916</c:v>
                </c:pt>
                <c:pt idx="11">
                  <c:v>48822.301635571399</c:v>
                </c:pt>
                <c:pt idx="12">
                  <c:v>49302.021195983951</c:v>
                </c:pt>
                <c:pt idx="13">
                  <c:v>48837.12852643917</c:v>
                </c:pt>
                <c:pt idx="14">
                  <c:v>49059.969160653702</c:v>
                </c:pt>
                <c:pt idx="15">
                  <c:v>49112.035537871874</c:v>
                </c:pt>
                <c:pt idx="16">
                  <c:v>48964.795969427789</c:v>
                </c:pt>
                <c:pt idx="17">
                  <c:v>48878.052613392705</c:v>
                </c:pt>
                <c:pt idx="18">
                  <c:v>48984.114673310563</c:v>
                </c:pt>
                <c:pt idx="19">
                  <c:v>49208.231899921841</c:v>
                </c:pt>
                <c:pt idx="20">
                  <c:v>49253.447688682492</c:v>
                </c:pt>
                <c:pt idx="21">
                  <c:v>50835.67079654555</c:v>
                </c:pt>
                <c:pt idx="22">
                  <c:v>49320.586194750824</c:v>
                </c:pt>
                <c:pt idx="23">
                  <c:v>49590.994276418343</c:v>
                </c:pt>
                <c:pt idx="24">
                  <c:v>49919.495940879708</c:v>
                </c:pt>
                <c:pt idx="25">
                  <c:v>50038.130152887024</c:v>
                </c:pt>
                <c:pt idx="26">
                  <c:v>50043.589689867484</c:v>
                </c:pt>
                <c:pt idx="27">
                  <c:v>49841.636412800057</c:v>
                </c:pt>
                <c:pt idx="28">
                  <c:v>49564.247771605915</c:v>
                </c:pt>
                <c:pt idx="29">
                  <c:v>50096.026991616462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D20-408D-B0DF-CF985779B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156952"/>
        <c:axId val="674156296"/>
      </c:lineChart>
      <c:catAx>
        <c:axId val="67415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74156296"/>
        <c:crosses val="autoZero"/>
        <c:auto val="1"/>
        <c:lblAlgn val="ctr"/>
        <c:lblOffset val="100"/>
        <c:noMultiLvlLbl val="0"/>
      </c:catAx>
      <c:valAx>
        <c:axId val="67415629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74156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1638300</xdr:colOff>
      <xdr:row>12</xdr:row>
      <xdr:rowOff>190499</xdr:rowOff>
    </xdr:from>
    <xdr:to>
      <xdr:col>7</xdr:col>
      <xdr:colOff>381000</xdr:colOff>
      <xdr:row>34</xdr:row>
      <xdr:rowOff>123824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10C59089-62EA-4CEF-A905-4C2E8C50AED1}"/>
            </a:ext>
            <a:ext uri="{147F2762-F138-4A5C-976F-8EAC2B608ADB}">
              <a16:predDERef xmlns:a16="http://schemas.microsoft.com/office/drawing/2014/main" pred="{B8F1725F-92D7-44C2-B5C6-83A3CB8B3D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1647825</xdr:colOff>
      <xdr:row>15</xdr:row>
      <xdr:rowOff>4762</xdr:rowOff>
    </xdr:from>
    <xdr:to>
      <xdr:col>7</xdr:col>
      <xdr:colOff>0</xdr:colOff>
      <xdr:row>35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464B2A-371D-44E1-A547-359BD60581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1695450</xdr:colOff>
      <xdr:row>13</xdr:row>
      <xdr:rowOff>0</xdr:rowOff>
    </xdr:from>
    <xdr:to>
      <xdr:col>7</xdr:col>
      <xdr:colOff>0</xdr:colOff>
      <xdr:row>33</xdr:row>
      <xdr:rowOff>180975</xdr:rowOff>
    </xdr:to>
    <xdr:graphicFrame macro="">
      <xdr:nvGraphicFramePr>
        <xdr:cNvPr id="6" name="Diagram 1">
          <a:extLst>
            <a:ext uri="{FF2B5EF4-FFF2-40B4-BE49-F238E27FC236}">
              <a16:creationId xmlns:a16="http://schemas.microsoft.com/office/drawing/2014/main" id="{F0589F48-EF0F-42FB-9BA6-F4CB8540FE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1647825</xdr:colOff>
      <xdr:row>13</xdr:row>
      <xdr:rowOff>4761</xdr:rowOff>
    </xdr:from>
    <xdr:to>
      <xdr:col>6</xdr:col>
      <xdr:colOff>685799</xdr:colOff>
      <xdr:row>34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4480EA7-701B-48E7-B44B-2A9E3D0FC9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95F2B-74A4-4053-AB5A-DA6D20AAF661}">
  <dimension ref="A1:AU21"/>
  <sheetViews>
    <sheetView workbookViewId="0"/>
  </sheetViews>
  <sheetFormatPr defaultRowHeight="15"/>
  <cols>
    <col min="1" max="1" width="47.28515625" customWidth="1"/>
    <col min="2" max="46" width="10.28515625" customWidth="1"/>
  </cols>
  <sheetData>
    <row r="1" spans="1:47" ht="18.75">
      <c r="A1" s="17" t="s">
        <v>39</v>
      </c>
    </row>
    <row r="2" spans="1:47" s="18" customFormat="1">
      <c r="A2" s="9"/>
      <c r="B2" s="18" t="s">
        <v>40</v>
      </c>
      <c r="C2" s="18" t="s">
        <v>41</v>
      </c>
      <c r="D2" s="18" t="s">
        <v>42</v>
      </c>
      <c r="E2" s="18" t="s">
        <v>43</v>
      </c>
      <c r="F2" s="18" t="s">
        <v>44</v>
      </c>
      <c r="G2" s="18" t="s">
        <v>45</v>
      </c>
      <c r="H2" s="18" t="s">
        <v>46</v>
      </c>
      <c r="I2" s="18" t="s">
        <v>47</v>
      </c>
      <c r="J2" s="18" t="s">
        <v>48</v>
      </c>
      <c r="K2" s="18" t="s">
        <v>49</v>
      </c>
      <c r="L2" s="18" t="s">
        <v>50</v>
      </c>
      <c r="M2" s="18" t="s">
        <v>51</v>
      </c>
      <c r="N2" s="18" t="s">
        <v>52</v>
      </c>
      <c r="O2" s="18" t="s">
        <v>53</v>
      </c>
      <c r="P2" s="18" t="s">
        <v>54</v>
      </c>
      <c r="Q2" s="18" t="s">
        <v>55</v>
      </c>
      <c r="R2" s="18" t="s">
        <v>1</v>
      </c>
      <c r="S2" s="18" t="s">
        <v>2</v>
      </c>
      <c r="T2" s="18" t="s">
        <v>3</v>
      </c>
      <c r="U2" s="18" t="s">
        <v>4</v>
      </c>
      <c r="V2" s="18" t="s">
        <v>5</v>
      </c>
      <c r="W2" s="18" t="s">
        <v>6</v>
      </c>
      <c r="X2" s="18" t="s">
        <v>7</v>
      </c>
      <c r="Y2" s="18" t="s">
        <v>8</v>
      </c>
      <c r="Z2" s="18" t="s">
        <v>9</v>
      </c>
      <c r="AA2" s="18" t="s">
        <v>10</v>
      </c>
      <c r="AB2" s="18" t="s">
        <v>11</v>
      </c>
      <c r="AC2" s="18" t="s">
        <v>12</v>
      </c>
      <c r="AD2" s="18" t="s">
        <v>13</v>
      </c>
      <c r="AE2" s="18" t="s">
        <v>14</v>
      </c>
      <c r="AF2" s="18" t="s">
        <v>15</v>
      </c>
      <c r="AG2" s="18" t="s">
        <v>16</v>
      </c>
      <c r="AH2" s="18" t="s">
        <v>17</v>
      </c>
      <c r="AI2" s="18" t="s">
        <v>18</v>
      </c>
      <c r="AJ2" s="18" t="s">
        <v>19</v>
      </c>
      <c r="AK2" s="18" t="s">
        <v>20</v>
      </c>
      <c r="AL2" s="18" t="s">
        <v>21</v>
      </c>
      <c r="AM2" s="18" t="s">
        <v>22</v>
      </c>
      <c r="AN2" s="18" t="s">
        <v>23</v>
      </c>
      <c r="AO2" s="18" t="s">
        <v>24</v>
      </c>
      <c r="AP2" s="18" t="s">
        <v>25</v>
      </c>
      <c r="AQ2" s="18" t="s">
        <v>26</v>
      </c>
      <c r="AR2" s="46" t="s">
        <v>58</v>
      </c>
      <c r="AS2" s="46" t="s">
        <v>59</v>
      </c>
      <c r="AT2" s="18" t="s">
        <v>62</v>
      </c>
      <c r="AU2" s="18" t="s">
        <v>64</v>
      </c>
    </row>
    <row r="3" spans="1:47" s="29" customFormat="1">
      <c r="A3" s="21" t="s">
        <v>27</v>
      </c>
      <c r="B3" s="52">
        <v>42695.959011515581</v>
      </c>
      <c r="C3" s="52">
        <v>42118.491415530472</v>
      </c>
      <c r="D3" s="52">
        <v>42024.535775744742</v>
      </c>
      <c r="E3" s="52">
        <v>42045.180803783413</v>
      </c>
      <c r="F3" s="52">
        <v>44129.950615031368</v>
      </c>
      <c r="G3" s="52">
        <v>46181.351571428087</v>
      </c>
      <c r="H3" s="52">
        <v>46956.927379970512</v>
      </c>
      <c r="I3" s="52">
        <v>47334.41275598068</v>
      </c>
      <c r="J3" s="52">
        <v>47379.841130108165</v>
      </c>
      <c r="K3" s="52">
        <v>47917.20688724512</v>
      </c>
      <c r="L3" s="52">
        <v>47833.116113042146</v>
      </c>
      <c r="M3" s="52">
        <v>47842.330531802421</v>
      </c>
      <c r="N3" s="52">
        <v>47921.978516992313</v>
      </c>
      <c r="O3" s="52">
        <v>50060.389894599524</v>
      </c>
      <c r="P3" s="52">
        <v>47692.302587368707</v>
      </c>
      <c r="Q3" s="52">
        <v>47488.482097455781</v>
      </c>
      <c r="R3" s="52">
        <v>47115.31963032193</v>
      </c>
      <c r="S3" s="52">
        <v>46123.304798390847</v>
      </c>
      <c r="T3" s="52">
        <v>48052.482914064567</v>
      </c>
      <c r="U3" s="52">
        <v>46304.731465507823</v>
      </c>
      <c r="V3" s="52">
        <v>47330.176383658152</v>
      </c>
      <c r="W3" s="52">
        <v>48038.064524084395</v>
      </c>
      <c r="X3" s="52">
        <v>49753.355626210512</v>
      </c>
      <c r="Y3" s="52">
        <v>50650.816346941618</v>
      </c>
      <c r="Z3" s="52">
        <v>52011.952208025948</v>
      </c>
      <c r="AA3" s="52">
        <v>52596.038272140511</v>
      </c>
      <c r="AB3" s="52">
        <v>52337.145673046354</v>
      </c>
      <c r="AC3" s="52">
        <v>52952.01345066099</v>
      </c>
      <c r="AD3" s="52">
        <v>52455.0311900823</v>
      </c>
      <c r="AE3" s="52">
        <v>52763.44029888112</v>
      </c>
      <c r="AF3" s="52">
        <v>52931.269109988345</v>
      </c>
      <c r="AG3" s="52">
        <v>55241.015849282318</v>
      </c>
      <c r="AH3" s="52">
        <v>54790.680955808726</v>
      </c>
      <c r="AI3" s="52">
        <v>55864.948240405516</v>
      </c>
      <c r="AJ3" s="52">
        <v>56251.232725097834</v>
      </c>
      <c r="AK3" s="52">
        <v>55529.413718015901</v>
      </c>
      <c r="AL3" s="52">
        <v>56069.315509887005</v>
      </c>
      <c r="AM3" s="52">
        <v>57581.16595885242</v>
      </c>
      <c r="AN3" s="52">
        <v>57260.264367727068</v>
      </c>
      <c r="AO3" s="52">
        <v>58660.086028388352</v>
      </c>
      <c r="AP3" s="52">
        <v>59417.055500198556</v>
      </c>
      <c r="AQ3" s="52">
        <v>59100.694836763825</v>
      </c>
      <c r="AR3" s="52">
        <v>61406.812181746733</v>
      </c>
      <c r="AS3" s="52">
        <v>60581.57556146953</v>
      </c>
      <c r="AT3" s="53">
        <v>62698.086897972462</v>
      </c>
      <c r="AU3" s="54">
        <v>60057.865274542797</v>
      </c>
    </row>
    <row r="4" spans="1:47" s="42" customFormat="1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</row>
    <row r="5" spans="1:47" s="42" customFormat="1">
      <c r="A5" s="40" t="s">
        <v>28</v>
      </c>
      <c r="B5" s="43" t="s">
        <v>40</v>
      </c>
      <c r="C5" s="43" t="s">
        <v>41</v>
      </c>
      <c r="D5" s="43" t="s">
        <v>42</v>
      </c>
      <c r="E5" s="43" t="s">
        <v>43</v>
      </c>
      <c r="F5" s="43" t="s">
        <v>44</v>
      </c>
      <c r="G5" s="43" t="s">
        <v>45</v>
      </c>
      <c r="H5" s="43" t="s">
        <v>46</v>
      </c>
      <c r="I5" s="43" t="s">
        <v>47</v>
      </c>
      <c r="J5" s="43" t="s">
        <v>48</v>
      </c>
      <c r="K5" s="43" t="s">
        <v>49</v>
      </c>
      <c r="L5" s="43" t="s">
        <v>50</v>
      </c>
      <c r="M5" s="43" t="s">
        <v>51</v>
      </c>
      <c r="N5" s="43" t="s">
        <v>52</v>
      </c>
      <c r="O5" s="43" t="s">
        <v>53</v>
      </c>
      <c r="P5" s="43" t="s">
        <v>54</v>
      </c>
      <c r="Q5" s="43" t="s">
        <v>55</v>
      </c>
      <c r="R5" s="43" t="s">
        <v>1</v>
      </c>
      <c r="S5" s="43" t="s">
        <v>2</v>
      </c>
      <c r="T5" s="43" t="s">
        <v>3</v>
      </c>
      <c r="U5" s="43" t="s">
        <v>4</v>
      </c>
      <c r="V5" s="43" t="s">
        <v>5</v>
      </c>
      <c r="W5" s="43" t="s">
        <v>6</v>
      </c>
      <c r="X5" s="43" t="s">
        <v>7</v>
      </c>
      <c r="Y5" s="43" t="s">
        <v>8</v>
      </c>
      <c r="Z5" s="43" t="s">
        <v>9</v>
      </c>
      <c r="AA5" s="43" t="s">
        <v>10</v>
      </c>
      <c r="AB5" s="43" t="s">
        <v>11</v>
      </c>
      <c r="AC5" s="43" t="s">
        <v>12</v>
      </c>
      <c r="AD5" s="43" t="s">
        <v>13</v>
      </c>
      <c r="AE5" s="43" t="s">
        <v>14</v>
      </c>
      <c r="AF5" s="43" t="s">
        <v>15</v>
      </c>
      <c r="AG5" s="43" t="s">
        <v>16</v>
      </c>
      <c r="AH5" s="43" t="s">
        <v>17</v>
      </c>
      <c r="AI5" s="43" t="s">
        <v>18</v>
      </c>
      <c r="AJ5" s="43" t="s">
        <v>19</v>
      </c>
      <c r="AK5" s="43" t="s">
        <v>20</v>
      </c>
      <c r="AL5" s="43" t="s">
        <v>21</v>
      </c>
      <c r="AM5" s="43" t="s">
        <v>22</v>
      </c>
      <c r="AN5" s="43" t="s">
        <v>23</v>
      </c>
      <c r="AO5" s="43" t="s">
        <v>24</v>
      </c>
      <c r="AP5" s="43" t="s">
        <v>25</v>
      </c>
      <c r="AQ5" s="43" t="s">
        <v>26</v>
      </c>
      <c r="AR5" s="46" t="s">
        <v>58</v>
      </c>
      <c r="AS5" s="46" t="s">
        <v>59</v>
      </c>
      <c r="AT5" s="18" t="s">
        <v>62</v>
      </c>
      <c r="AU5" s="51" t="s">
        <v>64</v>
      </c>
    </row>
    <row r="6" spans="1:47" s="42" customFormat="1">
      <c r="A6" s="42" t="s">
        <v>29</v>
      </c>
      <c r="B6" s="28">
        <v>2137.5462562956172</v>
      </c>
      <c r="C6" s="28">
        <v>1901.8593734955</v>
      </c>
      <c r="D6" s="28">
        <v>2098.5599905749973</v>
      </c>
      <c r="E6" s="28">
        <v>2250.3683029939903</v>
      </c>
      <c r="F6" s="28">
        <v>2313.0216493248458</v>
      </c>
      <c r="G6" s="28">
        <v>2347.5771969048951</v>
      </c>
      <c r="H6" s="28">
        <v>2517.223693086547</v>
      </c>
      <c r="I6" s="28">
        <v>2460.7730844878492</v>
      </c>
      <c r="J6" s="28">
        <v>2271.8539869386727</v>
      </c>
      <c r="K6" s="28">
        <v>2168.615960523211</v>
      </c>
      <c r="L6" s="28">
        <v>2168.9701495056352</v>
      </c>
      <c r="M6" s="28">
        <v>2177.1903015151302</v>
      </c>
      <c r="N6" s="28">
        <v>2288.9076954484426</v>
      </c>
      <c r="O6" s="28">
        <v>2269.4480208163122</v>
      </c>
      <c r="P6" s="28">
        <v>2045.6886730701551</v>
      </c>
      <c r="Q6" s="28">
        <v>2002.1176450155522</v>
      </c>
      <c r="R6" s="28">
        <v>2114.1418521416253</v>
      </c>
      <c r="S6" s="28">
        <v>2099.461129393906</v>
      </c>
      <c r="T6" s="28">
        <v>2141.9331554780492</v>
      </c>
      <c r="U6" s="28">
        <v>2119.225123567594</v>
      </c>
      <c r="V6" s="28">
        <v>2005.8704039809063</v>
      </c>
      <c r="W6" s="28">
        <v>2164.8153246779802</v>
      </c>
      <c r="X6" s="28">
        <v>2198.0355377231808</v>
      </c>
      <c r="Y6" s="28">
        <v>2351.6473500215525</v>
      </c>
      <c r="Z6" s="28">
        <v>2162.7791557357236</v>
      </c>
      <c r="AA6" s="28">
        <v>2283.3838953116174</v>
      </c>
      <c r="AB6" s="28">
        <v>2282.606468594417</v>
      </c>
      <c r="AC6" s="28">
        <v>2204.1212941184617</v>
      </c>
      <c r="AD6" s="28">
        <v>2115.304490984639</v>
      </c>
      <c r="AE6" s="28">
        <v>2010.7846778855173</v>
      </c>
      <c r="AF6" s="28">
        <v>1991.1283909759059</v>
      </c>
      <c r="AG6" s="28">
        <v>2017.0185617293719</v>
      </c>
      <c r="AH6" s="28">
        <v>1999.8334979015328</v>
      </c>
      <c r="AI6" s="28">
        <v>2051.0631575113671</v>
      </c>
      <c r="AJ6" s="28">
        <v>2052.8679897429224</v>
      </c>
      <c r="AK6" s="28">
        <v>2047.9411428618394</v>
      </c>
      <c r="AL6" s="28">
        <v>2123.1525498866308</v>
      </c>
      <c r="AM6" s="28">
        <v>2191.868330845231</v>
      </c>
      <c r="AN6" s="28">
        <v>2451.3608730019887</v>
      </c>
      <c r="AO6" s="28">
        <v>2152.3057188367534</v>
      </c>
      <c r="AP6" s="28">
        <v>2484.0513453067342</v>
      </c>
      <c r="AQ6" s="28">
        <v>2437.8372498704007</v>
      </c>
      <c r="AR6" s="28">
        <v>2354.7189470276903</v>
      </c>
      <c r="AS6" s="28">
        <v>2431.2810501551648</v>
      </c>
      <c r="AT6" s="48">
        <v>2404.9026786149479</v>
      </c>
      <c r="AU6" s="48">
        <v>2297.5829513311814</v>
      </c>
    </row>
    <row r="7" spans="1:47" s="42" customFormat="1">
      <c r="A7" s="42" t="s">
        <v>30</v>
      </c>
      <c r="B7" s="28">
        <v>13034.520051290481</v>
      </c>
      <c r="C7" s="28">
        <v>12815.710532821822</v>
      </c>
      <c r="D7" s="28">
        <v>12910.640015625153</v>
      </c>
      <c r="E7" s="28">
        <v>12802.461541027826</v>
      </c>
      <c r="F7" s="28">
        <v>13347.455504522222</v>
      </c>
      <c r="G7" s="28">
        <v>13595.55663915436</v>
      </c>
      <c r="H7" s="28">
        <v>14262.314076776325</v>
      </c>
      <c r="I7" s="28">
        <v>14486.446354794902</v>
      </c>
      <c r="J7" s="28">
        <v>14546.923811429901</v>
      </c>
      <c r="K7" s="28">
        <v>14704.102520223043</v>
      </c>
      <c r="L7" s="28">
        <v>14999.253221306562</v>
      </c>
      <c r="M7" s="28">
        <v>15040.413268773174</v>
      </c>
      <c r="N7" s="28">
        <v>15074.331495489954</v>
      </c>
      <c r="O7" s="28">
        <v>15338.733255937128</v>
      </c>
      <c r="P7" s="28">
        <v>14753.339052633502</v>
      </c>
      <c r="Q7" s="28">
        <v>14898.736182259776</v>
      </c>
      <c r="R7" s="28">
        <v>14976.66121074988</v>
      </c>
      <c r="S7" s="28">
        <v>14390.886671200473</v>
      </c>
      <c r="T7" s="28">
        <v>16071.709096601848</v>
      </c>
      <c r="U7" s="28">
        <v>14400.277391209751</v>
      </c>
      <c r="V7" s="28">
        <v>15086.018393680095</v>
      </c>
      <c r="W7" s="28">
        <v>15349.726484090248</v>
      </c>
      <c r="X7" s="28">
        <v>16083.233169635832</v>
      </c>
      <c r="Y7" s="28">
        <v>16522.614988221289</v>
      </c>
      <c r="Z7" s="28">
        <v>17160.55559143038</v>
      </c>
      <c r="AA7" s="28">
        <v>17158.754838683293</v>
      </c>
      <c r="AB7" s="28">
        <v>16993.130204550052</v>
      </c>
      <c r="AC7" s="28">
        <v>17261.604028673784</v>
      </c>
      <c r="AD7" s="28">
        <v>16849.899669962582</v>
      </c>
      <c r="AE7" s="28">
        <v>16942.357000573902</v>
      </c>
      <c r="AF7" s="28">
        <v>16433.382091239808</v>
      </c>
      <c r="AG7" s="28">
        <v>18180.073784431625</v>
      </c>
      <c r="AH7" s="28">
        <v>17643.664705617484</v>
      </c>
      <c r="AI7" s="28">
        <v>17982.339022192238</v>
      </c>
      <c r="AJ7" s="28">
        <v>18390.824410949401</v>
      </c>
      <c r="AK7" s="28">
        <v>17295.901237708778</v>
      </c>
      <c r="AL7" s="28">
        <v>17910.391470898237</v>
      </c>
      <c r="AM7" s="28">
        <v>18638.26895281993</v>
      </c>
      <c r="AN7" s="28">
        <v>18167.744846124457</v>
      </c>
      <c r="AO7" s="28">
        <v>19140.262205050807</v>
      </c>
      <c r="AP7" s="28">
        <v>18662.108200866784</v>
      </c>
      <c r="AQ7" s="28">
        <v>18193.905706963218</v>
      </c>
      <c r="AR7" s="28">
        <v>18841.969624602585</v>
      </c>
      <c r="AS7" s="28">
        <v>18832.022051397991</v>
      </c>
      <c r="AT7" s="48">
        <v>19311.456060896198</v>
      </c>
      <c r="AU7" s="48">
        <v>19337.022616678034</v>
      </c>
    </row>
    <row r="8" spans="1:47" s="44" customFormat="1">
      <c r="A8" s="44" t="s">
        <v>31</v>
      </c>
      <c r="B8" s="28">
        <v>708.40698998890457</v>
      </c>
      <c r="C8" s="28">
        <v>564.89847625988341</v>
      </c>
      <c r="D8" s="28">
        <v>685.58964895118856</v>
      </c>
      <c r="E8" s="28">
        <v>578.02752279276615</v>
      </c>
      <c r="F8" s="28">
        <v>1104.1459187869546</v>
      </c>
      <c r="G8" s="28">
        <v>1357.9116387077272</v>
      </c>
      <c r="H8" s="28">
        <v>1096.166408920245</v>
      </c>
      <c r="I8" s="28">
        <v>1449.4118909246677</v>
      </c>
      <c r="J8" s="28">
        <v>1229.3131873510795</v>
      </c>
      <c r="K8" s="28">
        <v>1408.5600044493124</v>
      </c>
      <c r="L8" s="28">
        <v>1298.5681916133888</v>
      </c>
      <c r="M8" s="28">
        <v>1187.8989164417942</v>
      </c>
      <c r="N8" s="28">
        <v>1080.561238822934</v>
      </c>
      <c r="O8" s="28">
        <v>1021.466172664486</v>
      </c>
      <c r="P8" s="28">
        <v>1127.3291374004314</v>
      </c>
      <c r="Q8" s="28">
        <v>1154.8413765250373</v>
      </c>
      <c r="R8" s="28">
        <v>1230.0716931615825</v>
      </c>
      <c r="S8" s="28">
        <v>1180.3652378814927</v>
      </c>
      <c r="T8" s="28">
        <v>1325.0356952888683</v>
      </c>
      <c r="U8" s="28">
        <v>1285.4079922905801</v>
      </c>
      <c r="V8" s="28">
        <v>1662.2999216546184</v>
      </c>
      <c r="W8" s="28">
        <v>1698.0988897979441</v>
      </c>
      <c r="X8" s="28">
        <v>1935.4751906726169</v>
      </c>
      <c r="Y8" s="28">
        <v>1983.2525281816611</v>
      </c>
      <c r="Z8" s="28">
        <v>1912.0268029780657</v>
      </c>
      <c r="AA8" s="28">
        <v>2115.234707626721</v>
      </c>
      <c r="AB8" s="28">
        <v>2077.7780427406701</v>
      </c>
      <c r="AC8" s="28">
        <v>2366.623574759139</v>
      </c>
      <c r="AD8" s="28">
        <v>2108.7979577308547</v>
      </c>
      <c r="AE8" s="28">
        <v>2137.6709337632233</v>
      </c>
      <c r="AF8" s="28">
        <v>2400.9981706836406</v>
      </c>
      <c r="AG8" s="28">
        <v>2137.1954590875184</v>
      </c>
      <c r="AH8" s="28">
        <v>2338.555763127712</v>
      </c>
      <c r="AI8" s="28">
        <v>2393.4233439617283</v>
      </c>
      <c r="AJ8" s="28">
        <v>2243.4396727326416</v>
      </c>
      <c r="AK8" s="28">
        <v>2354.0844149064405</v>
      </c>
      <c r="AL8" s="28">
        <v>2248.2966229338713</v>
      </c>
      <c r="AM8" s="28">
        <v>2681.5569241587482</v>
      </c>
      <c r="AN8" s="28">
        <v>2435.3315115502464</v>
      </c>
      <c r="AO8" s="28">
        <v>2963.5087396536828</v>
      </c>
      <c r="AP8" s="28">
        <v>2979.9372122514433</v>
      </c>
      <c r="AQ8" s="28">
        <v>3028.7380112457931</v>
      </c>
      <c r="AR8" s="28">
        <v>3205.8357345269128</v>
      </c>
      <c r="AS8" s="28">
        <v>3412.7297351808256</v>
      </c>
      <c r="AT8" s="48">
        <v>3621.4767379923887</v>
      </c>
      <c r="AU8" s="48">
        <v>3397.3001935947659</v>
      </c>
    </row>
    <row r="9" spans="1:47" s="44" customFormat="1">
      <c r="A9" s="44" t="s">
        <v>32</v>
      </c>
      <c r="B9" s="28">
        <v>10514.178951712673</v>
      </c>
      <c r="C9" s="28">
        <v>10807.159972816045</v>
      </c>
      <c r="D9" s="28">
        <v>10579.56940758318</v>
      </c>
      <c r="E9" s="28">
        <v>10700.408721581711</v>
      </c>
      <c r="F9" s="28">
        <v>10745.595568264116</v>
      </c>
      <c r="G9" s="28">
        <v>11086.822297764367</v>
      </c>
      <c r="H9" s="28">
        <v>11310.758107653588</v>
      </c>
      <c r="I9" s="28">
        <v>11215.619396682432</v>
      </c>
      <c r="J9" s="28">
        <v>11520.791375835028</v>
      </c>
      <c r="K9" s="28">
        <v>11462.861442745556</v>
      </c>
      <c r="L9" s="28">
        <v>11451.875232899554</v>
      </c>
      <c r="M9" s="28">
        <v>11035.015890468667</v>
      </c>
      <c r="N9" s="28">
        <v>11065.023842203409</v>
      </c>
      <c r="O9" s="28">
        <v>13249.924975660822</v>
      </c>
      <c r="P9" s="28">
        <v>11399.403612700711</v>
      </c>
      <c r="Q9" s="28">
        <v>11071.482817621316</v>
      </c>
      <c r="R9" s="28">
        <v>10615.76638869421</v>
      </c>
      <c r="S9" s="28">
        <v>10406.107273262105</v>
      </c>
      <c r="T9" s="28">
        <v>10372.357837856927</v>
      </c>
      <c r="U9" s="28">
        <v>10155.975103363769</v>
      </c>
      <c r="V9" s="28">
        <v>10179.892623201036</v>
      </c>
      <c r="W9" s="28">
        <v>10113.788132947795</v>
      </c>
      <c r="X9" s="28">
        <v>10544.198482957228</v>
      </c>
      <c r="Y9" s="28">
        <v>10812.763156300667</v>
      </c>
      <c r="Z9" s="28">
        <v>10781.700450306314</v>
      </c>
      <c r="AA9" s="28">
        <v>11069.063722677391</v>
      </c>
      <c r="AB9" s="28">
        <v>10736.641874814359</v>
      </c>
      <c r="AC9" s="28">
        <v>10499.228565637915</v>
      </c>
      <c r="AD9" s="28">
        <v>10551.527119927507</v>
      </c>
      <c r="AE9" s="28">
        <v>10530.129136952108</v>
      </c>
      <c r="AF9" s="28">
        <v>10568.244381266026</v>
      </c>
      <c r="AG9" s="28">
        <v>11036.883172545902</v>
      </c>
      <c r="AH9" s="28">
        <v>10896.890121007604</v>
      </c>
      <c r="AI9" s="28">
        <v>10599.552410773276</v>
      </c>
      <c r="AJ9" s="28">
        <v>10540.378112817622</v>
      </c>
      <c r="AK9" s="28">
        <v>10515.399877725562</v>
      </c>
      <c r="AL9" s="28">
        <v>10409.640421868791</v>
      </c>
      <c r="AM9" s="28">
        <v>10406.141807343149</v>
      </c>
      <c r="AN9" s="28">
        <v>10465.416329454356</v>
      </c>
      <c r="AO9" s="28">
        <v>10090.880675247814</v>
      </c>
      <c r="AP9" s="28">
        <v>10297.068889111983</v>
      </c>
      <c r="AQ9" s="28">
        <v>10232.763647790913</v>
      </c>
      <c r="AR9" s="28">
        <v>10128.490435572507</v>
      </c>
      <c r="AS9" s="28">
        <v>9937.2596299135985</v>
      </c>
      <c r="AT9" s="48">
        <v>9753.0840312023065</v>
      </c>
      <c r="AU9" s="48">
        <v>9822.2038902408112</v>
      </c>
    </row>
    <row r="10" spans="1:47" s="44" customFormat="1">
      <c r="A10" s="44" t="s">
        <v>33</v>
      </c>
      <c r="B10" s="28">
        <v>15215.311784340904</v>
      </c>
      <c r="C10" s="28">
        <v>14909.925513189502</v>
      </c>
      <c r="D10" s="28">
        <v>14594.76951199211</v>
      </c>
      <c r="E10" s="28">
        <v>14563.942463111973</v>
      </c>
      <c r="F10" s="28">
        <v>15529.307026884828</v>
      </c>
      <c r="G10" s="28">
        <v>16277.228145498562</v>
      </c>
      <c r="H10" s="28">
        <v>16377.724056907235</v>
      </c>
      <c r="I10" s="28">
        <v>16274.405032033479</v>
      </c>
      <c r="J10" s="28">
        <v>16287.683190943457</v>
      </c>
      <c r="K10" s="28">
        <v>16587.262896050837</v>
      </c>
      <c r="L10" s="28">
        <v>16292.838138713976</v>
      </c>
      <c r="M10" s="28">
        <v>16378.183760289041</v>
      </c>
      <c r="N10" s="28">
        <v>16758.691420112435</v>
      </c>
      <c r="O10" s="28">
        <v>16565.572372357503</v>
      </c>
      <c r="P10" s="28">
        <v>16648.492678934126</v>
      </c>
      <c r="Q10" s="28">
        <v>16639.126429032174</v>
      </c>
      <c r="R10" s="28">
        <v>16361.921604000972</v>
      </c>
      <c r="S10" s="28">
        <v>16173.363385228053</v>
      </c>
      <c r="T10" s="28">
        <v>16232.34209871579</v>
      </c>
      <c r="U10" s="28">
        <v>16374.766795068324</v>
      </c>
      <c r="V10" s="28">
        <v>16427.164583820922</v>
      </c>
      <c r="W10" s="28">
        <v>16683.650780685559</v>
      </c>
      <c r="X10" s="28">
        <v>16932.372031472318</v>
      </c>
      <c r="Y10" s="28">
        <v>16751.460027852816</v>
      </c>
      <c r="Z10" s="28">
        <v>18021.240042898575</v>
      </c>
      <c r="AA10" s="28">
        <v>17978.563451068268</v>
      </c>
      <c r="AB10" s="28">
        <v>18042.445553236699</v>
      </c>
      <c r="AC10" s="28">
        <v>18456.785797374847</v>
      </c>
      <c r="AD10" s="28">
        <v>18589.245991272783</v>
      </c>
      <c r="AE10" s="28">
        <v>18746.24865794749</v>
      </c>
      <c r="AF10" s="28">
        <v>19048.942471154769</v>
      </c>
      <c r="AG10" s="28">
        <v>19340.437767578227</v>
      </c>
      <c r="AH10" s="28">
        <v>19387.772203670575</v>
      </c>
      <c r="AI10" s="28">
        <v>20283.906742890907</v>
      </c>
      <c r="AJ10" s="28">
        <v>20421.183098183556</v>
      </c>
      <c r="AK10" s="28">
        <v>20663.674850905049</v>
      </c>
      <c r="AL10" s="28">
        <v>20646.583510157263</v>
      </c>
      <c r="AM10" s="28">
        <v>20922.999544138082</v>
      </c>
      <c r="AN10" s="28">
        <v>20938.795493871436</v>
      </c>
      <c r="AO10" s="28">
        <v>21174.132301887301</v>
      </c>
      <c r="AP10" s="28">
        <v>21704.365988696773</v>
      </c>
      <c r="AQ10" s="28">
        <v>21787.650725848045</v>
      </c>
      <c r="AR10" s="28">
        <v>23332.56402197195</v>
      </c>
      <c r="AS10" s="28">
        <v>22358.251595476777</v>
      </c>
      <c r="AT10" s="48">
        <v>23802.420141673003</v>
      </c>
      <c r="AU10" s="48">
        <v>21753.412794202861</v>
      </c>
    </row>
    <row r="11" spans="1:47" s="45" customFormat="1">
      <c r="A11" s="45" t="s">
        <v>34</v>
      </c>
      <c r="B11" s="28">
        <v>1085.9949778869986</v>
      </c>
      <c r="C11" s="28">
        <v>1118.9375469477138</v>
      </c>
      <c r="D11" s="28">
        <v>1155.4072010181103</v>
      </c>
      <c r="E11" s="28">
        <v>1149.9722522751424</v>
      </c>
      <c r="F11" s="28">
        <v>1090.4249472484071</v>
      </c>
      <c r="G11" s="28">
        <v>1516.2556533981765</v>
      </c>
      <c r="H11" s="28">
        <v>1392.7410366265649</v>
      </c>
      <c r="I11" s="28">
        <v>1447.7569970573516</v>
      </c>
      <c r="J11" s="28">
        <v>1523.2755776100344</v>
      </c>
      <c r="K11" s="28">
        <v>1585.8040632531604</v>
      </c>
      <c r="L11" s="28">
        <v>1621.6111790030359</v>
      </c>
      <c r="M11" s="28">
        <v>2023.6283943146134</v>
      </c>
      <c r="N11" s="28">
        <v>1654.4628249151451</v>
      </c>
      <c r="O11" s="28">
        <v>1615.2450971632691</v>
      </c>
      <c r="P11" s="28">
        <v>1718.0494326297808</v>
      </c>
      <c r="Q11" s="28">
        <v>1722.1776470019227</v>
      </c>
      <c r="R11" s="28">
        <v>1816.7568815736622</v>
      </c>
      <c r="S11" s="28">
        <v>1873.1211014248167</v>
      </c>
      <c r="T11" s="28">
        <v>1909.1050301230887</v>
      </c>
      <c r="U11" s="28">
        <v>1969.0790600078021</v>
      </c>
      <c r="V11" s="28">
        <v>1968.93045732057</v>
      </c>
      <c r="W11" s="28">
        <v>2027.9849118848711</v>
      </c>
      <c r="X11" s="28">
        <v>2060.0412137493381</v>
      </c>
      <c r="Y11" s="28">
        <v>2229.078296363632</v>
      </c>
      <c r="Z11" s="28">
        <v>1973.6501646768854</v>
      </c>
      <c r="AA11" s="28">
        <v>1991.0376567732244</v>
      </c>
      <c r="AB11" s="28">
        <v>2204.5435291101626</v>
      </c>
      <c r="AC11" s="28">
        <v>2163.650190096841</v>
      </c>
      <c r="AD11" s="28">
        <v>2240.2559602039369</v>
      </c>
      <c r="AE11" s="28">
        <v>2396.2498917588837</v>
      </c>
      <c r="AF11" s="28">
        <v>2488.5736046681932</v>
      </c>
      <c r="AG11" s="28">
        <v>2529.4071039096657</v>
      </c>
      <c r="AH11" s="28">
        <v>2523.9646644838135</v>
      </c>
      <c r="AI11" s="28">
        <v>2554.6635630759974</v>
      </c>
      <c r="AJ11" s="28">
        <v>2602.53944067169</v>
      </c>
      <c r="AK11" s="28">
        <v>2652.4121939082343</v>
      </c>
      <c r="AL11" s="28">
        <v>2731.2509341422124</v>
      </c>
      <c r="AM11" s="28">
        <v>2740.3303995472806</v>
      </c>
      <c r="AN11" s="28">
        <v>2801.6153137245828</v>
      </c>
      <c r="AO11" s="28">
        <v>3138.9963877119926</v>
      </c>
      <c r="AP11" s="28">
        <v>3289.5238639648355</v>
      </c>
      <c r="AQ11" s="28">
        <v>3419.7994950454568</v>
      </c>
      <c r="AR11" s="28">
        <v>3543.2334180450816</v>
      </c>
      <c r="AS11" s="28">
        <v>3610.0314993451711</v>
      </c>
      <c r="AT11" s="49">
        <v>3804.7472475936247</v>
      </c>
      <c r="AU11" s="49">
        <v>3450.3428284951387</v>
      </c>
    </row>
    <row r="12" spans="1:47" s="8" customFormat="1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</row>
    <row r="13" spans="1:47" s="8" customFormat="1">
      <c r="AJ13" s="32"/>
      <c r="AM13" s="32"/>
      <c r="AO13" s="32"/>
      <c r="AP13" s="32"/>
      <c r="AQ13" s="32"/>
      <c r="AR13" s="38"/>
    </row>
    <row r="14" spans="1:47" s="8" customFormat="1">
      <c r="I14" s="9">
        <v>2019</v>
      </c>
      <c r="J14" s="9">
        <v>2018</v>
      </c>
      <c r="K14" s="10" t="s">
        <v>35</v>
      </c>
      <c r="L14" s="9" t="s">
        <v>35</v>
      </c>
      <c r="O14" s="32"/>
      <c r="R14" s="32"/>
      <c r="AO14" s="32"/>
      <c r="AP14" s="32"/>
      <c r="AQ14" s="32"/>
      <c r="AR14" s="38"/>
    </row>
    <row r="15" spans="1:47" s="8" customFormat="1">
      <c r="I15" s="33" t="s">
        <v>37</v>
      </c>
      <c r="J15" s="33" t="s">
        <v>37</v>
      </c>
      <c r="K15" s="20" t="s">
        <v>37</v>
      </c>
      <c r="L15" s="9" t="s">
        <v>38</v>
      </c>
      <c r="O15" s="32"/>
      <c r="AO15" s="32"/>
      <c r="AP15" s="32"/>
      <c r="AQ15" s="32"/>
      <c r="AR15" s="38"/>
    </row>
    <row r="16" spans="1:47" s="8" customFormat="1">
      <c r="I16" s="50">
        <f>SUM(AP3:AS3)</f>
        <v>240506.13808017864</v>
      </c>
      <c r="J16" s="19">
        <f>SUM(AL3:AO3)</f>
        <v>229570.83186485484</v>
      </c>
      <c r="K16" s="32">
        <f>(I16-J16)</f>
        <v>10935.306215323799</v>
      </c>
      <c r="L16" s="39">
        <f>(K16/(J16/100))</f>
        <v>4.7633691643201699</v>
      </c>
      <c r="O16" s="32"/>
      <c r="AO16" s="32"/>
      <c r="AP16" s="32"/>
      <c r="AQ16" s="32"/>
      <c r="AR16" s="38"/>
    </row>
    <row r="17" spans="9:44" s="8" customFormat="1">
      <c r="AO17" s="32"/>
      <c r="AP17" s="32"/>
      <c r="AQ17" s="32"/>
      <c r="AR17" s="38"/>
    </row>
    <row r="18" spans="9:44" s="8" customFormat="1">
      <c r="I18" s="9" t="s">
        <v>65</v>
      </c>
      <c r="J18" s="9" t="s">
        <v>66</v>
      </c>
      <c r="K18" s="9" t="s">
        <v>35</v>
      </c>
      <c r="L18" s="9" t="s">
        <v>35</v>
      </c>
      <c r="AO18" s="32"/>
      <c r="AP18" s="32"/>
      <c r="AQ18" s="32"/>
      <c r="AR18" s="38"/>
    </row>
    <row r="19" spans="9:44" s="8" customFormat="1">
      <c r="I19" s="33" t="s">
        <v>37</v>
      </c>
      <c r="J19" s="33" t="s">
        <v>37</v>
      </c>
      <c r="K19" s="20" t="s">
        <v>37</v>
      </c>
      <c r="L19" s="9" t="s">
        <v>38</v>
      </c>
    </row>
    <row r="20" spans="9:44" s="8" customFormat="1">
      <c r="I20" s="32">
        <f>SUM(AU3)</f>
        <v>60057.865274542797</v>
      </c>
      <c r="J20" s="32">
        <f>SUM(AQ3)</f>
        <v>59100.694836763825</v>
      </c>
      <c r="K20" s="32">
        <f>(I20-J20)</f>
        <v>957.17043777897197</v>
      </c>
      <c r="L20" s="39">
        <f>(K20/(J20/100))</f>
        <v>1.6195586877999955</v>
      </c>
    </row>
    <row r="21" spans="9:44" s="8" customFormat="1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8021C-F2F3-4195-8F47-71421263A6F2}">
  <dimension ref="A1:AU22"/>
  <sheetViews>
    <sheetView workbookViewId="0"/>
  </sheetViews>
  <sheetFormatPr defaultRowHeight="15"/>
  <cols>
    <col min="1" max="1" width="47.7109375" customWidth="1"/>
    <col min="2" max="46" width="10.28515625" customWidth="1"/>
  </cols>
  <sheetData>
    <row r="1" spans="1:47" ht="18.75">
      <c r="A1" s="3" t="s">
        <v>56</v>
      </c>
    </row>
    <row r="2" spans="1:47" s="26" customFormat="1">
      <c r="B2" s="22" t="s">
        <v>40</v>
      </c>
      <c r="C2" s="22" t="s">
        <v>41</v>
      </c>
      <c r="D2" s="22" t="s">
        <v>42</v>
      </c>
      <c r="E2" s="22" t="s">
        <v>43</v>
      </c>
      <c r="F2" s="22" t="s">
        <v>44</v>
      </c>
      <c r="G2" s="22" t="s">
        <v>45</v>
      </c>
      <c r="H2" s="22" t="s">
        <v>46</v>
      </c>
      <c r="I2" s="22" t="s">
        <v>47</v>
      </c>
      <c r="J2" s="22" t="s">
        <v>48</v>
      </c>
      <c r="K2" s="22" t="s">
        <v>49</v>
      </c>
      <c r="L2" s="22" t="s">
        <v>50</v>
      </c>
      <c r="M2" s="22" t="s">
        <v>51</v>
      </c>
      <c r="N2" s="22" t="s">
        <v>52</v>
      </c>
      <c r="O2" s="22" t="s">
        <v>53</v>
      </c>
      <c r="P2" s="22" t="s">
        <v>54</v>
      </c>
      <c r="Q2" s="22" t="s">
        <v>55</v>
      </c>
      <c r="R2" s="22" t="s">
        <v>1</v>
      </c>
      <c r="S2" s="22" t="s">
        <v>2</v>
      </c>
      <c r="T2" s="22" t="s">
        <v>3</v>
      </c>
      <c r="U2" s="22" t="s">
        <v>4</v>
      </c>
      <c r="V2" s="22" t="s">
        <v>5</v>
      </c>
      <c r="W2" s="22" t="s">
        <v>6</v>
      </c>
      <c r="X2" s="22" t="s">
        <v>7</v>
      </c>
      <c r="Y2" s="22" t="s">
        <v>8</v>
      </c>
      <c r="Z2" s="22" t="s">
        <v>9</v>
      </c>
      <c r="AA2" s="22" t="s">
        <v>10</v>
      </c>
      <c r="AB2" s="22" t="s">
        <v>11</v>
      </c>
      <c r="AC2" s="22" t="s">
        <v>12</v>
      </c>
      <c r="AD2" s="22" t="s">
        <v>13</v>
      </c>
      <c r="AE2" s="22" t="s">
        <v>14</v>
      </c>
      <c r="AF2" s="22" t="s">
        <v>15</v>
      </c>
      <c r="AG2" s="22" t="s">
        <v>16</v>
      </c>
      <c r="AH2" s="22" t="s">
        <v>17</v>
      </c>
      <c r="AI2" s="22" t="s">
        <v>18</v>
      </c>
      <c r="AJ2" s="22" t="s">
        <v>19</v>
      </c>
      <c r="AK2" s="22" t="s">
        <v>20</v>
      </c>
      <c r="AL2" s="22" t="s">
        <v>21</v>
      </c>
      <c r="AM2" s="22" t="s">
        <v>22</v>
      </c>
      <c r="AN2" s="22" t="s">
        <v>23</v>
      </c>
      <c r="AO2" s="22" t="s">
        <v>24</v>
      </c>
      <c r="AP2" s="22" t="s">
        <v>25</v>
      </c>
      <c r="AQ2" s="22" t="s">
        <v>26</v>
      </c>
      <c r="AR2" s="22" t="s">
        <v>58</v>
      </c>
      <c r="AS2" s="22" t="s">
        <v>59</v>
      </c>
      <c r="AT2" s="22" t="s">
        <v>62</v>
      </c>
      <c r="AU2" s="22" t="s">
        <v>64</v>
      </c>
    </row>
    <row r="3" spans="1:47" s="23" customFormat="1">
      <c r="A3" s="23" t="s">
        <v>61</v>
      </c>
      <c r="B3" s="34">
        <v>7501.9083369858454</v>
      </c>
      <c r="C3" s="34">
        <v>7080.391314084909</v>
      </c>
      <c r="D3" s="34">
        <v>7694.9823649562395</v>
      </c>
      <c r="E3" s="34">
        <v>7964.4071077068074</v>
      </c>
      <c r="F3" s="34">
        <v>8858.2264944392464</v>
      </c>
      <c r="G3" s="34">
        <v>10519.552414160511</v>
      </c>
      <c r="H3" s="34">
        <v>10330.544204570751</v>
      </c>
      <c r="I3" s="34">
        <v>10546.986769951814</v>
      </c>
      <c r="J3" s="34">
        <v>10577.50685015797</v>
      </c>
      <c r="K3" s="34">
        <v>10769.434813201482</v>
      </c>
      <c r="L3" s="34">
        <v>10659.790751656343</v>
      </c>
      <c r="M3" s="34">
        <v>11325.162490237712</v>
      </c>
      <c r="N3" s="34">
        <v>10452.292998626801</v>
      </c>
      <c r="O3" s="34">
        <v>10990.65857774797</v>
      </c>
      <c r="P3" s="34">
        <v>10723.96600298607</v>
      </c>
      <c r="Q3" s="34">
        <v>10486.622468323647</v>
      </c>
      <c r="R3" s="34">
        <v>10662.838267559755</v>
      </c>
      <c r="S3" s="34">
        <v>10457.055662893514</v>
      </c>
      <c r="T3" s="34">
        <v>12303.356493071033</v>
      </c>
      <c r="U3" s="34">
        <v>10781.068545402626</v>
      </c>
      <c r="V3" s="34">
        <v>11720.487310608289</v>
      </c>
      <c r="W3" s="34">
        <v>11402.447768464852</v>
      </c>
      <c r="X3" s="34">
        <v>13961.891499689102</v>
      </c>
      <c r="Y3" s="34">
        <v>14751.307042280405</v>
      </c>
      <c r="Z3" s="34">
        <v>15451.579840162325</v>
      </c>
      <c r="AA3" s="34">
        <v>15903.266961078913</v>
      </c>
      <c r="AB3" s="34">
        <v>15526.265746071402</v>
      </c>
      <c r="AC3" s="34">
        <v>15567.511907069122</v>
      </c>
      <c r="AD3" s="34">
        <v>14918.794535693831</v>
      </c>
      <c r="AE3" s="34">
        <v>15139.253804194084</v>
      </c>
      <c r="AF3" s="34">
        <v>15791.342585177097</v>
      </c>
      <c r="AG3" s="34">
        <v>16527.199969612957</v>
      </c>
      <c r="AH3" s="34">
        <v>16743.331932679768</v>
      </c>
      <c r="AI3" s="34">
        <v>16627.563703226162</v>
      </c>
      <c r="AJ3" s="34">
        <v>17709.745216293875</v>
      </c>
      <c r="AK3" s="34">
        <v>16846.626511559942</v>
      </c>
      <c r="AL3" s="34">
        <v>16345.716308504287</v>
      </c>
      <c r="AM3" s="34">
        <v>17124.593176663377</v>
      </c>
      <c r="AN3" s="34">
        <v>17148.139575250192</v>
      </c>
      <c r="AO3" s="34">
        <v>18434.541207251448</v>
      </c>
      <c r="AP3" s="34">
        <v>18870.685332434266</v>
      </c>
      <c r="AQ3" s="34">
        <v>19110.689986363202</v>
      </c>
      <c r="AR3" s="34">
        <v>19564.113586290208</v>
      </c>
      <c r="AS3" s="34">
        <v>19607.884210002601</v>
      </c>
      <c r="AT3" s="34">
        <v>20692.629088885049</v>
      </c>
      <c r="AU3" s="34">
        <v>19361.327045071128</v>
      </c>
    </row>
    <row r="4" spans="1:47" s="24" customFormat="1">
      <c r="A4" s="24" t="s">
        <v>60</v>
      </c>
      <c r="B4" s="52">
        <v>42695.959011515581</v>
      </c>
      <c r="C4" s="52">
        <v>42118.491415530472</v>
      </c>
      <c r="D4" s="52">
        <v>42024.535775744742</v>
      </c>
      <c r="E4" s="52">
        <v>42045.180803783413</v>
      </c>
      <c r="F4" s="52">
        <v>44129.950615031368</v>
      </c>
      <c r="G4" s="52">
        <v>46181.351571428087</v>
      </c>
      <c r="H4" s="52">
        <v>46956.927379970512</v>
      </c>
      <c r="I4" s="52">
        <v>47334.41275598068</v>
      </c>
      <c r="J4" s="52">
        <v>47379.841130108165</v>
      </c>
      <c r="K4" s="52">
        <v>47917.20688724512</v>
      </c>
      <c r="L4" s="52">
        <v>47833.116113042146</v>
      </c>
      <c r="M4" s="52">
        <v>47842.330531802421</v>
      </c>
      <c r="N4" s="52">
        <v>47921.978516992313</v>
      </c>
      <c r="O4" s="52">
        <v>50060.389894599524</v>
      </c>
      <c r="P4" s="52">
        <v>47692.302587368707</v>
      </c>
      <c r="Q4" s="52">
        <v>47488.482097455781</v>
      </c>
      <c r="R4" s="52">
        <v>47115.31963032193</v>
      </c>
      <c r="S4" s="52">
        <v>46123.304798390847</v>
      </c>
      <c r="T4" s="52">
        <v>48052.482914064567</v>
      </c>
      <c r="U4" s="52">
        <v>46304.731465507823</v>
      </c>
      <c r="V4" s="52">
        <v>47330.176383658152</v>
      </c>
      <c r="W4" s="52">
        <v>48038.064524084395</v>
      </c>
      <c r="X4" s="52">
        <v>49753.355626210512</v>
      </c>
      <c r="Y4" s="52">
        <v>50650.816346941618</v>
      </c>
      <c r="Z4" s="52">
        <v>52011.952208025948</v>
      </c>
      <c r="AA4" s="52">
        <v>52596.038272140511</v>
      </c>
      <c r="AB4" s="52">
        <v>52337.145673046354</v>
      </c>
      <c r="AC4" s="52">
        <v>52952.01345066099</v>
      </c>
      <c r="AD4" s="52">
        <v>52455.0311900823</v>
      </c>
      <c r="AE4" s="52">
        <v>52763.44029888112</v>
      </c>
      <c r="AF4" s="52">
        <v>52931.269109988345</v>
      </c>
      <c r="AG4" s="52">
        <v>55241.015849282318</v>
      </c>
      <c r="AH4" s="52">
        <v>54790.680955808726</v>
      </c>
      <c r="AI4" s="52">
        <v>55864.948240405516</v>
      </c>
      <c r="AJ4" s="52">
        <v>56251.232725097834</v>
      </c>
      <c r="AK4" s="52">
        <v>55529.413718015901</v>
      </c>
      <c r="AL4" s="52">
        <v>56069.315509887005</v>
      </c>
      <c r="AM4" s="52">
        <v>57581.16595885242</v>
      </c>
      <c r="AN4" s="52">
        <v>57260.264367727068</v>
      </c>
      <c r="AO4" s="52">
        <v>58660.086028388352</v>
      </c>
      <c r="AP4" s="52">
        <v>59417.055500198556</v>
      </c>
      <c r="AQ4" s="52">
        <v>59100.694836763825</v>
      </c>
      <c r="AR4" s="52">
        <v>61406.812181746733</v>
      </c>
      <c r="AS4" s="52">
        <v>60581.57556146953</v>
      </c>
      <c r="AT4" s="53">
        <v>62698.086897972462</v>
      </c>
      <c r="AU4" s="54">
        <v>60057.865274542797</v>
      </c>
    </row>
    <row r="5" spans="1:47" s="23" customFormat="1">
      <c r="A5" s="23" t="s">
        <v>57</v>
      </c>
      <c r="B5" s="47">
        <f>(B3/(B4/100))</f>
        <v>17.570534801578052</v>
      </c>
      <c r="C5" s="47">
        <f t="shared" ref="C5:AU5" si="0">(C3/(C4/100))</f>
        <v>16.810647950876358</v>
      </c>
      <c r="D5" s="47">
        <f t="shared" si="0"/>
        <v>18.310689750432758</v>
      </c>
      <c r="E5" s="47">
        <f t="shared" si="0"/>
        <v>18.942496988834769</v>
      </c>
      <c r="F5" s="47">
        <f t="shared" si="0"/>
        <v>20.073048736705346</v>
      </c>
      <c r="G5" s="47">
        <f t="shared" si="0"/>
        <v>22.778788528720426</v>
      </c>
      <c r="H5" s="47">
        <f t="shared" si="0"/>
        <v>22.000042977635815</v>
      </c>
      <c r="I5" s="47">
        <f t="shared" si="0"/>
        <v>22.28185828421249</v>
      </c>
      <c r="J5" s="47">
        <f t="shared" si="0"/>
        <v>22.324909914981433</v>
      </c>
      <c r="K5" s="47">
        <f t="shared" si="0"/>
        <v>22.475088830914629</v>
      </c>
      <c r="L5" s="47">
        <f t="shared" si="0"/>
        <v>22.28537803488377</v>
      </c>
      <c r="M5" s="47">
        <f t="shared" si="0"/>
        <v>23.671845339368431</v>
      </c>
      <c r="N5" s="47">
        <f t="shared" si="0"/>
        <v>21.811063153247307</v>
      </c>
      <c r="O5" s="47">
        <f t="shared" si="0"/>
        <v>21.954800194102432</v>
      </c>
      <c r="P5" s="47">
        <f t="shared" si="0"/>
        <v>22.48573757440327</v>
      </c>
      <c r="Q5" s="47">
        <f t="shared" si="0"/>
        <v>22.08245453456065</v>
      </c>
      <c r="R5" s="47">
        <f t="shared" si="0"/>
        <v>22.631361415401475</v>
      </c>
      <c r="S5" s="47">
        <f t="shared" si="0"/>
        <v>22.671956635809714</v>
      </c>
      <c r="T5" s="47">
        <f t="shared" si="0"/>
        <v>25.603997435624581</v>
      </c>
      <c r="U5" s="47">
        <f t="shared" si="0"/>
        <v>23.282865927930914</v>
      </c>
      <c r="V5" s="47">
        <f t="shared" si="0"/>
        <v>24.763244522061534</v>
      </c>
      <c r="W5" s="47">
        <f t="shared" si="0"/>
        <v>23.736276391294062</v>
      </c>
      <c r="X5" s="47">
        <f t="shared" si="0"/>
        <v>28.062210727217469</v>
      </c>
      <c r="Y5" s="47">
        <f t="shared" si="0"/>
        <v>29.123532661820789</v>
      </c>
      <c r="Z5" s="47">
        <f t="shared" si="0"/>
        <v>29.707748285168186</v>
      </c>
      <c r="AA5" s="47">
        <f t="shared" si="0"/>
        <v>30.236625197496444</v>
      </c>
      <c r="AB5" s="47">
        <f t="shared" si="0"/>
        <v>29.665862641927436</v>
      </c>
      <c r="AC5" s="47">
        <f t="shared" si="0"/>
        <v>29.399282279557578</v>
      </c>
      <c r="AD5" s="47">
        <f t="shared" si="0"/>
        <v>28.441112696382373</v>
      </c>
      <c r="AE5" s="47">
        <f t="shared" si="0"/>
        <v>28.69269653084983</v>
      </c>
      <c r="AF5" s="47">
        <f t="shared" si="0"/>
        <v>29.833674594809985</v>
      </c>
      <c r="AG5" s="47">
        <f t="shared" si="0"/>
        <v>29.918349102603763</v>
      </c>
      <c r="AH5" s="47">
        <f t="shared" si="0"/>
        <v>30.558722104921557</v>
      </c>
      <c r="AI5" s="47">
        <f t="shared" si="0"/>
        <v>29.763857708544197</v>
      </c>
      <c r="AJ5" s="47">
        <f t="shared" si="0"/>
        <v>31.483301535527499</v>
      </c>
      <c r="AK5" s="47">
        <f t="shared" si="0"/>
        <v>30.338203455755629</v>
      </c>
      <c r="AL5" s="47">
        <f t="shared" si="0"/>
        <v>29.152694588579305</v>
      </c>
      <c r="AM5" s="47">
        <f t="shared" si="0"/>
        <v>29.739920843042036</v>
      </c>
      <c r="AN5" s="47">
        <f t="shared" si="0"/>
        <v>29.94771289410113</v>
      </c>
      <c r="AO5" s="47">
        <f t="shared" si="0"/>
        <v>31.426038479265294</v>
      </c>
      <c r="AP5" s="47">
        <f t="shared" si="0"/>
        <v>31.759711371714147</v>
      </c>
      <c r="AQ5" s="47">
        <f t="shared" si="0"/>
        <v>32.335812699236357</v>
      </c>
      <c r="AR5" s="47">
        <f t="shared" si="0"/>
        <v>31.859842403780849</v>
      </c>
      <c r="AS5" s="47">
        <f t="shared" si="0"/>
        <v>32.366084949552565</v>
      </c>
      <c r="AT5" s="47">
        <f t="shared" si="0"/>
        <v>33.003605233693676</v>
      </c>
      <c r="AU5" s="47">
        <f t="shared" si="0"/>
        <v>32.237787601281873</v>
      </c>
    </row>
    <row r="6" spans="1:47" s="24" customFormat="1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47" s="24" customFormat="1">
      <c r="A7" s="25" t="s">
        <v>28</v>
      </c>
      <c r="B7" s="22" t="s">
        <v>40</v>
      </c>
      <c r="C7" s="22" t="s">
        <v>41</v>
      </c>
      <c r="D7" s="22" t="s">
        <v>42</v>
      </c>
      <c r="E7" s="22" t="s">
        <v>43</v>
      </c>
      <c r="F7" s="22" t="s">
        <v>44</v>
      </c>
      <c r="G7" s="22" t="s">
        <v>45</v>
      </c>
      <c r="H7" s="22" t="s">
        <v>46</v>
      </c>
      <c r="I7" s="22" t="s">
        <v>47</v>
      </c>
      <c r="J7" s="22" t="s">
        <v>48</v>
      </c>
      <c r="K7" s="22" t="s">
        <v>49</v>
      </c>
      <c r="L7" s="22" t="s">
        <v>50</v>
      </c>
      <c r="M7" s="22" t="s">
        <v>51</v>
      </c>
      <c r="N7" s="22" t="s">
        <v>52</v>
      </c>
      <c r="O7" s="22" t="s">
        <v>53</v>
      </c>
      <c r="P7" s="22" t="s">
        <v>54</v>
      </c>
      <c r="Q7" s="22" t="s">
        <v>55</v>
      </c>
      <c r="R7" s="22" t="s">
        <v>1</v>
      </c>
      <c r="S7" s="22" t="s">
        <v>2</v>
      </c>
      <c r="T7" s="22" t="s">
        <v>3</v>
      </c>
      <c r="U7" s="22" t="s">
        <v>4</v>
      </c>
      <c r="V7" s="22" t="s">
        <v>5</v>
      </c>
      <c r="W7" s="22" t="s">
        <v>6</v>
      </c>
      <c r="X7" s="22" t="s">
        <v>7</v>
      </c>
      <c r="Y7" s="22" t="s">
        <v>8</v>
      </c>
      <c r="Z7" s="22" t="s">
        <v>9</v>
      </c>
      <c r="AA7" s="22" t="s">
        <v>10</v>
      </c>
      <c r="AB7" s="22" t="s">
        <v>11</v>
      </c>
      <c r="AC7" s="22" t="s">
        <v>12</v>
      </c>
      <c r="AD7" s="22" t="s">
        <v>13</v>
      </c>
      <c r="AE7" s="22" t="s">
        <v>14</v>
      </c>
      <c r="AF7" s="22" t="s">
        <v>15</v>
      </c>
      <c r="AG7" s="22" t="s">
        <v>16</v>
      </c>
      <c r="AH7" s="22" t="s">
        <v>17</v>
      </c>
      <c r="AI7" s="22" t="s">
        <v>18</v>
      </c>
      <c r="AJ7" s="22" t="s">
        <v>19</v>
      </c>
      <c r="AK7" s="22" t="s">
        <v>20</v>
      </c>
      <c r="AL7" s="22" t="s">
        <v>21</v>
      </c>
      <c r="AM7" s="22" t="s">
        <v>22</v>
      </c>
      <c r="AN7" s="22" t="s">
        <v>23</v>
      </c>
      <c r="AO7" s="22" t="s">
        <v>24</v>
      </c>
      <c r="AP7" s="22" t="s">
        <v>25</v>
      </c>
      <c r="AQ7" s="22" t="s">
        <v>26</v>
      </c>
      <c r="AR7" s="22" t="s">
        <v>58</v>
      </c>
      <c r="AS7" s="22" t="s">
        <v>59</v>
      </c>
      <c r="AT7" s="22" t="s">
        <v>62</v>
      </c>
      <c r="AU7" s="55" t="s">
        <v>64</v>
      </c>
    </row>
    <row r="8" spans="1:47" s="24" customFormat="1">
      <c r="A8" s="24" t="s">
        <v>29</v>
      </c>
      <c r="B8" s="28">
        <v>1118.0640208146381</v>
      </c>
      <c r="C8" s="28">
        <v>980.01947289280872</v>
      </c>
      <c r="D8" s="28">
        <v>1161.4394543169656</v>
      </c>
      <c r="E8" s="28">
        <v>1278.3155897108106</v>
      </c>
      <c r="F8" s="28">
        <v>1371.4655978371084</v>
      </c>
      <c r="G8" s="28">
        <v>1375.5742873126708</v>
      </c>
      <c r="H8" s="28">
        <v>1414.7961127393917</v>
      </c>
      <c r="I8" s="28">
        <v>1425.46617023624</v>
      </c>
      <c r="J8" s="28">
        <v>1282.2705800690978</v>
      </c>
      <c r="K8" s="28">
        <v>1278.81779218262</v>
      </c>
      <c r="L8" s="28">
        <v>1312.9905679438002</v>
      </c>
      <c r="M8" s="28">
        <v>1340.5426841756555</v>
      </c>
      <c r="N8" s="28">
        <v>1406.2613544628332</v>
      </c>
      <c r="O8" s="28">
        <v>1415.4359892883647</v>
      </c>
      <c r="P8" s="28">
        <v>1323.6094966615208</v>
      </c>
      <c r="Q8" s="28">
        <v>1254.3333437778015</v>
      </c>
      <c r="R8" s="28">
        <v>1327.1586506802919</v>
      </c>
      <c r="S8" s="28">
        <v>1269.3262359010762</v>
      </c>
      <c r="T8" s="28">
        <v>1297.8914300726956</v>
      </c>
      <c r="U8" s="28">
        <v>1365.7095473086138</v>
      </c>
      <c r="V8" s="28">
        <v>1386.7425341570242</v>
      </c>
      <c r="W8" s="28">
        <v>1550.945046385478</v>
      </c>
      <c r="X8" s="28">
        <v>1595.2700253869339</v>
      </c>
      <c r="Y8" s="28">
        <v>1807.2412794063496</v>
      </c>
      <c r="Z8" s="28">
        <v>1592.1772510570936</v>
      </c>
      <c r="AA8" s="28">
        <v>1710.5904526971635</v>
      </c>
      <c r="AB8" s="28">
        <v>1696.3381965724</v>
      </c>
      <c r="AC8" s="28">
        <v>1631.6571752419909</v>
      </c>
      <c r="AD8" s="28">
        <v>1579.135909848429</v>
      </c>
      <c r="AE8" s="28">
        <v>1473.9991579954078</v>
      </c>
      <c r="AF8" s="28">
        <v>1437.6448139858055</v>
      </c>
      <c r="AG8" s="28">
        <v>1434.8267699133808</v>
      </c>
      <c r="AH8" s="28">
        <v>1490.3127149565692</v>
      </c>
      <c r="AI8" s="28">
        <v>1550.8903278972268</v>
      </c>
      <c r="AJ8" s="28">
        <v>1542.5320109303573</v>
      </c>
      <c r="AK8" s="28">
        <v>1497.8777499595249</v>
      </c>
      <c r="AL8" s="28">
        <v>1410.4418120890541</v>
      </c>
      <c r="AM8" s="28">
        <v>1398.487908694173</v>
      </c>
      <c r="AN8" s="28">
        <v>1576.0359941359322</v>
      </c>
      <c r="AO8" s="28">
        <v>1353.5714799340283</v>
      </c>
      <c r="AP8" s="28">
        <v>1538.2257469273384</v>
      </c>
      <c r="AQ8" s="28">
        <v>1529.7133709886136</v>
      </c>
      <c r="AR8" s="37">
        <v>1475.746827409868</v>
      </c>
      <c r="AS8" s="37">
        <v>1515.3131540560578</v>
      </c>
      <c r="AT8" s="37">
        <v>1510.3949938277858</v>
      </c>
      <c r="AU8" s="37">
        <v>1458.1172745020835</v>
      </c>
    </row>
    <row r="9" spans="1:47" s="24" customFormat="1">
      <c r="A9" s="24" t="s">
        <v>30</v>
      </c>
      <c r="B9" s="28">
        <v>2860.5542537670672</v>
      </c>
      <c r="C9" s="28">
        <v>2824.0213267929585</v>
      </c>
      <c r="D9" s="28">
        <v>3029.804147784705</v>
      </c>
      <c r="E9" s="28">
        <v>3086.1265893975947</v>
      </c>
      <c r="F9" s="28">
        <v>3306.3205460153595</v>
      </c>
      <c r="G9" s="28">
        <v>3827.7880433935225</v>
      </c>
      <c r="H9" s="28">
        <v>4215.2462893378179</v>
      </c>
      <c r="I9" s="28">
        <v>3964.0204044578045</v>
      </c>
      <c r="J9" s="28">
        <v>4482.0139600054144</v>
      </c>
      <c r="K9" s="28">
        <v>4343.5309538275787</v>
      </c>
      <c r="L9" s="28">
        <v>4397.7788626423853</v>
      </c>
      <c r="M9" s="28">
        <v>4679.8908685218557</v>
      </c>
      <c r="N9" s="28">
        <v>4141.6312897903854</v>
      </c>
      <c r="O9" s="28">
        <v>4471.6733719985459</v>
      </c>
      <c r="P9" s="28">
        <v>4052.4925531877516</v>
      </c>
      <c r="Q9" s="28">
        <v>3981.8942989231423</v>
      </c>
      <c r="R9" s="28">
        <v>3961.2642705492772</v>
      </c>
      <c r="S9" s="28">
        <v>3944.3110128169278</v>
      </c>
      <c r="T9" s="28">
        <v>5714.5992995166862</v>
      </c>
      <c r="U9" s="28">
        <v>4046.4965824739775</v>
      </c>
      <c r="V9" s="28">
        <v>4476.3622830593076</v>
      </c>
      <c r="W9" s="28">
        <v>4359.5592547778624</v>
      </c>
      <c r="X9" s="28">
        <v>6327.883386666379</v>
      </c>
      <c r="Y9" s="28">
        <v>6691.8572624987237</v>
      </c>
      <c r="Z9" s="28">
        <v>6803.7628316898108</v>
      </c>
      <c r="AA9" s="28">
        <v>7149.6253788914792</v>
      </c>
      <c r="AB9" s="28">
        <v>6968.3629925831456</v>
      </c>
      <c r="AC9" s="28">
        <v>6824.9464161130181</v>
      </c>
      <c r="AD9" s="28">
        <v>6556.2755640834939</v>
      </c>
      <c r="AE9" s="28">
        <v>6606.5240976671648</v>
      </c>
      <c r="AF9" s="28">
        <v>6951.5877750378677</v>
      </c>
      <c r="AG9" s="28">
        <v>7671.1688248901928</v>
      </c>
      <c r="AH9" s="28">
        <v>7533.2113950413905</v>
      </c>
      <c r="AI9" s="28">
        <v>7301.3095012403992</v>
      </c>
      <c r="AJ9" s="28">
        <v>8088.5236178566211</v>
      </c>
      <c r="AK9" s="28">
        <v>7204.3370139694016</v>
      </c>
      <c r="AL9" s="28">
        <v>7010.1085549002455</v>
      </c>
      <c r="AM9" s="28">
        <v>7539.7586366590776</v>
      </c>
      <c r="AN9" s="28">
        <v>7712.4485396687305</v>
      </c>
      <c r="AO9" s="28">
        <v>8006.9306338682609</v>
      </c>
      <c r="AP9" s="28">
        <v>8324.9884270942293</v>
      </c>
      <c r="AQ9" s="28">
        <v>8008.244408624656</v>
      </c>
      <c r="AR9" s="37">
        <v>8052.8344492520064</v>
      </c>
      <c r="AS9" s="37">
        <v>8067.4118524166452</v>
      </c>
      <c r="AT9" s="37">
        <v>8369.0828977307574</v>
      </c>
      <c r="AU9" s="37">
        <v>8248.6316913659084</v>
      </c>
    </row>
    <row r="10" spans="1:47" s="24" customFormat="1">
      <c r="A10" s="24" t="s">
        <v>31</v>
      </c>
      <c r="B10" s="28">
        <v>295.09644442708486</v>
      </c>
      <c r="C10" s="28">
        <v>119.42075489691179</v>
      </c>
      <c r="D10" s="28">
        <v>236.38667589812218</v>
      </c>
      <c r="E10" s="28">
        <v>192.233890781501</v>
      </c>
      <c r="F10" s="28">
        <v>619.08880221838615</v>
      </c>
      <c r="G10" s="28">
        <v>860.19072415661117</v>
      </c>
      <c r="H10" s="28">
        <v>613.71233998716139</v>
      </c>
      <c r="I10" s="28">
        <v>937.96774376704388</v>
      </c>
      <c r="J10" s="28">
        <v>677.20411524814097</v>
      </c>
      <c r="K10" s="28">
        <v>866.64673935578799</v>
      </c>
      <c r="L10" s="28">
        <v>774.14041584252777</v>
      </c>
      <c r="M10" s="28">
        <v>682.36001647907688</v>
      </c>
      <c r="N10" s="28">
        <v>549.06650039263275</v>
      </c>
      <c r="O10" s="28">
        <v>506.78229565622917</v>
      </c>
      <c r="P10" s="28">
        <v>615.61981499102137</v>
      </c>
      <c r="Q10" s="28">
        <v>623.55024910669522</v>
      </c>
      <c r="R10" s="28">
        <v>746.33824137882959</v>
      </c>
      <c r="S10" s="28">
        <v>657.7214940157686</v>
      </c>
      <c r="T10" s="28">
        <v>742.87829791532522</v>
      </c>
      <c r="U10" s="28">
        <v>778.84613756651515</v>
      </c>
      <c r="V10" s="28">
        <v>852.86238577881181</v>
      </c>
      <c r="W10" s="28">
        <v>817.05887321337696</v>
      </c>
      <c r="X10" s="28">
        <v>958.92376031465415</v>
      </c>
      <c r="Y10" s="28">
        <v>1042.2775599410515</v>
      </c>
      <c r="Z10" s="28">
        <v>1018.6752686725796</v>
      </c>
      <c r="AA10" s="28">
        <v>1203.4882843809246</v>
      </c>
      <c r="AB10" s="28">
        <v>1094.8022488845502</v>
      </c>
      <c r="AC10" s="28">
        <v>1386.589814287257</v>
      </c>
      <c r="AD10" s="28">
        <v>1117.4307137733165</v>
      </c>
      <c r="AE10" s="28">
        <v>1162.511601681852</v>
      </c>
      <c r="AF10" s="28">
        <v>1340.5327783969178</v>
      </c>
      <c r="AG10" s="28">
        <v>1169.3791984099817</v>
      </c>
      <c r="AH10" s="28">
        <v>1343.7376831924776</v>
      </c>
      <c r="AI10" s="28">
        <v>1300.711438941308</v>
      </c>
      <c r="AJ10" s="28">
        <v>1261.3426866512939</v>
      </c>
      <c r="AK10" s="28">
        <v>1216.7539786620059</v>
      </c>
      <c r="AL10" s="28">
        <v>1247.3422512323571</v>
      </c>
      <c r="AM10" s="28">
        <v>1402.6020343254181</v>
      </c>
      <c r="AN10" s="28">
        <v>1217.4397002268875</v>
      </c>
      <c r="AO10" s="28">
        <v>1795.310770097886</v>
      </c>
      <c r="AP10" s="28">
        <v>1625.0176177229787</v>
      </c>
      <c r="AQ10" s="28">
        <v>1706.9253567027508</v>
      </c>
      <c r="AR10" s="37">
        <v>1868.8932843029661</v>
      </c>
      <c r="AS10" s="37">
        <v>1988.4862777898095</v>
      </c>
      <c r="AT10" s="37">
        <v>2299.3949721540644</v>
      </c>
      <c r="AU10" s="37">
        <v>1724.8050658056791</v>
      </c>
    </row>
    <row r="11" spans="1:47" s="24" customFormat="1">
      <c r="A11" s="24" t="s">
        <v>32</v>
      </c>
      <c r="B11" s="28">
        <v>487.92316517022061</v>
      </c>
      <c r="C11" s="28">
        <v>461.32382263829163</v>
      </c>
      <c r="D11" s="28">
        <v>487.45641044095316</v>
      </c>
      <c r="E11" s="28">
        <v>549.8139666606977</v>
      </c>
      <c r="F11" s="28">
        <v>607.89379615774681</v>
      </c>
      <c r="G11" s="28">
        <v>670.49640501418764</v>
      </c>
      <c r="H11" s="28">
        <v>702.76387555132408</v>
      </c>
      <c r="I11" s="28">
        <v>661.07366354925239</v>
      </c>
      <c r="J11" s="28">
        <v>639.12669637232807</v>
      </c>
      <c r="K11" s="28">
        <v>723.21621060843461</v>
      </c>
      <c r="L11" s="28">
        <v>694.4216724866809</v>
      </c>
      <c r="M11" s="28">
        <v>632.69730035748023</v>
      </c>
      <c r="N11" s="28">
        <v>652.77010477733393</v>
      </c>
      <c r="O11" s="28">
        <v>700.61403628959306</v>
      </c>
      <c r="P11" s="28">
        <v>667.39671742338976</v>
      </c>
      <c r="Q11" s="28">
        <v>679.58426696338449</v>
      </c>
      <c r="R11" s="28">
        <v>608.5165342417796</v>
      </c>
      <c r="S11" s="28">
        <v>542.07699378260634</v>
      </c>
      <c r="T11" s="28">
        <v>596.82304773657609</v>
      </c>
      <c r="U11" s="28">
        <v>664.7814418763769</v>
      </c>
      <c r="V11" s="28">
        <v>680.8150156325687</v>
      </c>
      <c r="W11" s="28">
        <v>582.87605934513772</v>
      </c>
      <c r="X11" s="28">
        <v>693.79001135366514</v>
      </c>
      <c r="Y11" s="28">
        <v>712.06201116622833</v>
      </c>
      <c r="Z11" s="28">
        <v>852.33674058691781</v>
      </c>
      <c r="AA11" s="28">
        <v>891.71092197134283</v>
      </c>
      <c r="AB11" s="28">
        <v>855.6551389408537</v>
      </c>
      <c r="AC11" s="28">
        <v>839.09318372428447</v>
      </c>
      <c r="AD11" s="28">
        <v>690.32973986864658</v>
      </c>
      <c r="AE11" s="28">
        <v>668.02116547080323</v>
      </c>
      <c r="AF11" s="28">
        <v>673.16746858276338</v>
      </c>
      <c r="AG11" s="28">
        <v>704.76143027988576</v>
      </c>
      <c r="AH11" s="28">
        <v>768.09297816827848</v>
      </c>
      <c r="AI11" s="28">
        <v>655.89095744198676</v>
      </c>
      <c r="AJ11" s="28">
        <v>697.54722397452872</v>
      </c>
      <c r="AK11" s="28">
        <v>681.47714974142195</v>
      </c>
      <c r="AL11" s="28">
        <v>652.35041829701186</v>
      </c>
      <c r="AM11" s="28">
        <v>679.96413269535094</v>
      </c>
      <c r="AN11" s="28">
        <v>641.14766257616589</v>
      </c>
      <c r="AO11" s="28">
        <v>650.42107174545049</v>
      </c>
      <c r="AP11" s="28">
        <v>646.77858984742352</v>
      </c>
      <c r="AQ11" s="28">
        <v>647.97451561645505</v>
      </c>
      <c r="AR11" s="37">
        <v>675.34695023805796</v>
      </c>
      <c r="AS11" s="37">
        <v>602.72646958687722</v>
      </c>
      <c r="AT11" s="37">
        <v>593.87124856356661</v>
      </c>
      <c r="AU11" s="37">
        <v>609.30560592760321</v>
      </c>
    </row>
    <row r="12" spans="1:47" s="24" customFormat="1">
      <c r="A12" s="24" t="s">
        <v>33</v>
      </c>
      <c r="B12" s="28">
        <v>2624.2227502298861</v>
      </c>
      <c r="C12" s="28">
        <v>2582.2653707498102</v>
      </c>
      <c r="D12" s="28">
        <v>2659.4189458053324</v>
      </c>
      <c r="E12" s="28">
        <v>2666.7039430861546</v>
      </c>
      <c r="F12" s="28">
        <v>2801.0911022344094</v>
      </c>
      <c r="G12" s="28">
        <v>3344.7807366736788</v>
      </c>
      <c r="H12" s="28">
        <v>3070.0786671725618</v>
      </c>
      <c r="I12" s="28">
        <v>3168.4184672849733</v>
      </c>
      <c r="J12" s="28">
        <v>3154.1826584767227</v>
      </c>
      <c r="K12" s="28">
        <v>3224.8886283564952</v>
      </c>
      <c r="L12" s="28">
        <v>3142.106824128417</v>
      </c>
      <c r="M12" s="28">
        <v>3247.432603843481</v>
      </c>
      <c r="N12" s="28">
        <v>3342.4747172860721</v>
      </c>
      <c r="O12" s="28">
        <v>3520.949795859196</v>
      </c>
      <c r="P12" s="28">
        <v>3697.1539902293157</v>
      </c>
      <c r="Q12" s="28">
        <v>3554.0408868579871</v>
      </c>
      <c r="R12" s="28">
        <v>3593.8643840073869</v>
      </c>
      <c r="S12" s="28">
        <v>3612.8419914135575</v>
      </c>
      <c r="T12" s="28">
        <v>3547.6887638273297</v>
      </c>
      <c r="U12" s="28">
        <v>3491.8626906360141</v>
      </c>
      <c r="V12" s="28">
        <v>3853.6262806892464</v>
      </c>
      <c r="W12" s="28">
        <v>3617.8066516379613</v>
      </c>
      <c r="X12" s="28">
        <v>3871.8751170934502</v>
      </c>
      <c r="Y12" s="28">
        <v>3901.5798048946012</v>
      </c>
      <c r="Z12" s="28">
        <v>4783.237240769794</v>
      </c>
      <c r="AA12" s="28">
        <v>4519.399188377668</v>
      </c>
      <c r="AB12" s="28">
        <v>4421.8377351237168</v>
      </c>
      <c r="AC12" s="28">
        <v>4402.0027538629474</v>
      </c>
      <c r="AD12" s="28">
        <v>4476.9881212081118</v>
      </c>
      <c r="AE12" s="28">
        <v>4663.2878586207607</v>
      </c>
      <c r="AF12" s="28">
        <v>4762.7345844993424</v>
      </c>
      <c r="AG12" s="28">
        <v>4924.5556378209612</v>
      </c>
      <c r="AH12" s="28">
        <v>4882.9171118150389</v>
      </c>
      <c r="AI12" s="28">
        <v>5104.6160122325455</v>
      </c>
      <c r="AJ12" s="28">
        <v>5406.9655669489375</v>
      </c>
      <c r="AK12" s="28">
        <v>5482.5618438226975</v>
      </c>
      <c r="AL12" s="28">
        <v>5263.9776611584475</v>
      </c>
      <c r="AM12" s="28">
        <v>5315.2876763565109</v>
      </c>
      <c r="AN12" s="28">
        <v>5229.738146266679</v>
      </c>
      <c r="AO12" s="28">
        <v>5703.6778469276769</v>
      </c>
      <c r="AP12" s="28">
        <v>5758.5056446054487</v>
      </c>
      <c r="AQ12" s="28">
        <v>6047.100134387224</v>
      </c>
      <c r="AR12" s="37">
        <v>6206.6511323861987</v>
      </c>
      <c r="AS12" s="37">
        <v>6081.1280082696376</v>
      </c>
      <c r="AT12" s="37">
        <v>6382.1981386093894</v>
      </c>
      <c r="AU12" s="37">
        <v>6006.8999653874062</v>
      </c>
    </row>
    <row r="13" spans="1:47" s="24" customFormat="1">
      <c r="A13" s="24" t="s">
        <v>34</v>
      </c>
      <c r="B13" s="28">
        <v>116.04770257694861</v>
      </c>
      <c r="C13" s="28">
        <v>113.34056611412845</v>
      </c>
      <c r="D13" s="28">
        <v>120.47673071016104</v>
      </c>
      <c r="E13" s="28">
        <v>191.21312807004838</v>
      </c>
      <c r="F13" s="28">
        <v>152.3666499762364</v>
      </c>
      <c r="G13" s="28">
        <v>440.72221760983768</v>
      </c>
      <c r="H13" s="28">
        <v>313.94691978249267</v>
      </c>
      <c r="I13" s="28">
        <v>390.04032065649983</v>
      </c>
      <c r="J13" s="28">
        <v>342.70883998626567</v>
      </c>
      <c r="K13" s="28">
        <v>332.33448887056471</v>
      </c>
      <c r="L13" s="28">
        <v>338.35240861253135</v>
      </c>
      <c r="M13" s="28">
        <v>742.23901686016256</v>
      </c>
      <c r="N13" s="28">
        <v>360.0890319175453</v>
      </c>
      <c r="O13" s="28">
        <v>375.20308865604147</v>
      </c>
      <c r="P13" s="28">
        <v>367.69343049307156</v>
      </c>
      <c r="Q13" s="28">
        <v>393.21942269463659</v>
      </c>
      <c r="R13" s="28">
        <v>425.69618670219057</v>
      </c>
      <c r="S13" s="28">
        <v>430.77793496357737</v>
      </c>
      <c r="T13" s="28">
        <v>403.47565400242075</v>
      </c>
      <c r="U13" s="28">
        <v>433.37214554112671</v>
      </c>
      <c r="V13" s="28">
        <v>470.07881129133011</v>
      </c>
      <c r="W13" s="28">
        <v>474.20188310503517</v>
      </c>
      <c r="X13" s="28">
        <v>514.14919887402004</v>
      </c>
      <c r="Y13" s="28">
        <v>596.28912437344866</v>
      </c>
      <c r="Z13" s="28">
        <v>401.3905073861315</v>
      </c>
      <c r="AA13" s="28">
        <v>428.45273476033697</v>
      </c>
      <c r="AB13" s="28">
        <v>489.26943396673391</v>
      </c>
      <c r="AC13" s="28">
        <v>483.22256383962286</v>
      </c>
      <c r="AD13" s="28">
        <v>498.63448691183521</v>
      </c>
      <c r="AE13" s="28">
        <v>564.90992275809595</v>
      </c>
      <c r="AF13" s="28">
        <v>625.67516467439998</v>
      </c>
      <c r="AG13" s="28">
        <v>622.50810829855334</v>
      </c>
      <c r="AH13" s="28">
        <v>725.06004950601493</v>
      </c>
      <c r="AI13" s="28">
        <v>714.14546547269833</v>
      </c>
      <c r="AJ13" s="28">
        <v>712.83410993213545</v>
      </c>
      <c r="AK13" s="28">
        <v>763.61877540488797</v>
      </c>
      <c r="AL13" s="28">
        <v>761.49561082716866</v>
      </c>
      <c r="AM13" s="28">
        <v>788.49278793284543</v>
      </c>
      <c r="AN13" s="28">
        <v>771.32953237579602</v>
      </c>
      <c r="AO13" s="28">
        <v>924.62940467814599</v>
      </c>
      <c r="AP13" s="28">
        <v>977.16930623684493</v>
      </c>
      <c r="AQ13" s="28">
        <v>1170.7322000434999</v>
      </c>
      <c r="AR13" s="37">
        <v>1284.6409427011099</v>
      </c>
      <c r="AS13" s="37">
        <v>1352.818447883574</v>
      </c>
      <c r="AT13" s="37">
        <v>1537.686837999486</v>
      </c>
      <c r="AU13" s="37">
        <v>1313.5674420824516</v>
      </c>
    </row>
    <row r="14" spans="1:47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6" spans="1:47">
      <c r="I16" s="9">
        <v>2019</v>
      </c>
      <c r="J16" s="9">
        <v>2018</v>
      </c>
      <c r="K16" s="10" t="s">
        <v>35</v>
      </c>
      <c r="L16" s="9" t="s">
        <v>35</v>
      </c>
    </row>
    <row r="17" spans="9:12">
      <c r="I17" s="7" t="s">
        <v>37</v>
      </c>
      <c r="J17" s="7" t="s">
        <v>37</v>
      </c>
      <c r="K17" s="10" t="s">
        <v>37</v>
      </c>
      <c r="L17" s="9" t="s">
        <v>38</v>
      </c>
    </row>
    <row r="18" spans="9:12">
      <c r="I18" s="5">
        <f>SUM(AP3:AS3)</f>
        <v>77153.373115090275</v>
      </c>
      <c r="J18" s="5">
        <f>SUM(AL3:AO3)</f>
        <v>69052.990267669302</v>
      </c>
      <c r="K18" s="5">
        <f>(I18-J18)</f>
        <v>8100.3828474209731</v>
      </c>
      <c r="L18" s="6">
        <f>(K18/(J18/100))</f>
        <v>11.730676421139119</v>
      </c>
    </row>
    <row r="20" spans="9:12">
      <c r="I20" s="9" t="s">
        <v>65</v>
      </c>
      <c r="J20" s="9" t="s">
        <v>66</v>
      </c>
      <c r="K20" s="9" t="s">
        <v>35</v>
      </c>
      <c r="L20" s="9" t="s">
        <v>35</v>
      </c>
    </row>
    <row r="21" spans="9:12">
      <c r="I21" s="7" t="s">
        <v>37</v>
      </c>
      <c r="J21" s="7" t="s">
        <v>37</v>
      </c>
      <c r="K21" s="20" t="s">
        <v>37</v>
      </c>
      <c r="L21" s="9" t="s">
        <v>38</v>
      </c>
    </row>
    <row r="22" spans="9:12">
      <c r="I22" s="5">
        <f>SUM(AU3)</f>
        <v>19361.327045071128</v>
      </c>
      <c r="J22" s="5">
        <f>SUM(AQ3)</f>
        <v>19110.689986363202</v>
      </c>
      <c r="K22" s="5">
        <f>(I22-J22)</f>
        <v>250.63705870792546</v>
      </c>
      <c r="L22" s="6">
        <f>(K22/(J22/100))</f>
        <v>1.3115018813385195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12A6B-F080-47AD-8567-607170E45BE0}">
  <dimension ref="A1:AQ19"/>
  <sheetViews>
    <sheetView workbookViewId="0"/>
  </sheetViews>
  <sheetFormatPr defaultRowHeight="15"/>
  <cols>
    <col min="1" max="1" width="47.5703125" customWidth="1"/>
    <col min="2" max="30" width="10.28515625" customWidth="1"/>
  </cols>
  <sheetData>
    <row r="1" spans="1:43" s="4" customFormat="1" ht="18.75">
      <c r="A1" s="3" t="s">
        <v>0</v>
      </c>
    </row>
    <row r="2" spans="1:43" s="9" customFormat="1">
      <c r="A2" s="13"/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16</v>
      </c>
      <c r="R2" s="13" t="s">
        <v>17</v>
      </c>
      <c r="S2" s="13" t="s">
        <v>18</v>
      </c>
      <c r="T2" s="13" t="s">
        <v>19</v>
      </c>
      <c r="U2" s="13" t="s">
        <v>20</v>
      </c>
      <c r="V2" s="13" t="s">
        <v>21</v>
      </c>
      <c r="W2" s="13" t="s">
        <v>22</v>
      </c>
      <c r="X2" s="13" t="s">
        <v>23</v>
      </c>
      <c r="Y2" s="9" t="s">
        <v>24</v>
      </c>
      <c r="Z2" s="9" t="s">
        <v>25</v>
      </c>
      <c r="AA2" s="9" t="s">
        <v>26</v>
      </c>
      <c r="AB2" s="9" t="s">
        <v>58</v>
      </c>
      <c r="AC2" s="9" t="s">
        <v>59</v>
      </c>
      <c r="AD2" s="9" t="s">
        <v>62</v>
      </c>
      <c r="AE2" s="9" t="s">
        <v>64</v>
      </c>
    </row>
    <row r="3" spans="1:43" s="8" customFormat="1">
      <c r="A3" s="2" t="s">
        <v>27</v>
      </c>
      <c r="B3" s="30">
        <v>79310.317996016311</v>
      </c>
      <c r="C3" s="30">
        <v>79100.892259961111</v>
      </c>
      <c r="D3" s="30">
        <v>79303.464045236469</v>
      </c>
      <c r="E3" s="30">
        <v>79368.763955179398</v>
      </c>
      <c r="F3" s="30">
        <v>79689.241802678545</v>
      </c>
      <c r="G3" s="30">
        <v>80078.52214024897</v>
      </c>
      <c r="H3" s="30">
        <v>80449.510836425106</v>
      </c>
      <c r="I3" s="30">
        <v>79960.104912070674</v>
      </c>
      <c r="J3" s="30">
        <v>80533.379326827227</v>
      </c>
      <c r="K3" s="30">
        <v>80974.831592782895</v>
      </c>
      <c r="L3" s="30">
        <v>81428.235456966839</v>
      </c>
      <c r="M3" s="30">
        <v>82521.800844140642</v>
      </c>
      <c r="N3" s="30">
        <v>82827.397524253494</v>
      </c>
      <c r="O3" s="30">
        <v>83564.175929786885</v>
      </c>
      <c r="P3" s="30">
        <v>84058.661919622944</v>
      </c>
      <c r="Q3" s="30">
        <v>84670.037576065763</v>
      </c>
      <c r="R3" s="30">
        <v>85566.522268557805</v>
      </c>
      <c r="S3" s="30">
        <v>85780.480950218698</v>
      </c>
      <c r="T3" s="30">
        <v>86469.759908302221</v>
      </c>
      <c r="U3" s="30">
        <v>87292.537808182387</v>
      </c>
      <c r="V3" s="30">
        <v>88382.39950301325</v>
      </c>
      <c r="W3" s="30">
        <v>89116.581295661876</v>
      </c>
      <c r="X3" s="30">
        <v>89679.316390030319</v>
      </c>
      <c r="Y3" s="30">
        <v>90254.590513278352</v>
      </c>
      <c r="Z3" s="30">
        <v>91108.82679937013</v>
      </c>
      <c r="AA3" s="30">
        <v>91719.253003175734</v>
      </c>
      <c r="AB3" s="30">
        <v>93036.728853129738</v>
      </c>
      <c r="AC3" s="30">
        <v>94368.65532432207</v>
      </c>
      <c r="AD3" s="30">
        <v>94519.153142601295</v>
      </c>
      <c r="AE3" s="30">
        <v>94000.337572484612</v>
      </c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</row>
    <row r="4" spans="1:43" s="8" customFormat="1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43" s="8" customFormat="1">
      <c r="A5" s="1" t="s">
        <v>28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  <c r="L5" s="13" t="s">
        <v>11</v>
      </c>
      <c r="M5" s="13" t="s">
        <v>12</v>
      </c>
      <c r="N5" s="13" t="s">
        <v>13</v>
      </c>
      <c r="O5" s="13" t="s">
        <v>14</v>
      </c>
      <c r="P5" s="13" t="s">
        <v>15</v>
      </c>
      <c r="Q5" s="13" t="s">
        <v>16</v>
      </c>
      <c r="R5" s="13" t="s">
        <v>17</v>
      </c>
      <c r="S5" s="13" t="s">
        <v>18</v>
      </c>
      <c r="T5" s="13" t="s">
        <v>19</v>
      </c>
      <c r="U5" s="13" t="s">
        <v>20</v>
      </c>
      <c r="V5" s="13" t="s">
        <v>21</v>
      </c>
      <c r="W5" s="13" t="s">
        <v>22</v>
      </c>
      <c r="X5" s="13" t="s">
        <v>23</v>
      </c>
      <c r="Y5" s="9" t="s">
        <v>24</v>
      </c>
      <c r="Z5" s="9" t="s">
        <v>25</v>
      </c>
      <c r="AA5" s="9" t="s">
        <v>26</v>
      </c>
      <c r="AB5" s="9" t="s">
        <v>58</v>
      </c>
      <c r="AC5" s="9" t="s">
        <v>59</v>
      </c>
      <c r="AD5" s="9" t="s">
        <v>62</v>
      </c>
      <c r="AE5" s="9" t="s">
        <v>64</v>
      </c>
    </row>
    <row r="6" spans="1:43" s="8" customFormat="1">
      <c r="A6" s="16" t="s">
        <v>29</v>
      </c>
      <c r="B6" s="31">
        <v>4479.6738763294752</v>
      </c>
      <c r="C6" s="31">
        <v>4516.6222964276785</v>
      </c>
      <c r="D6" s="31">
        <v>4479.3789363708092</v>
      </c>
      <c r="E6" s="31">
        <v>4578.6866171751708</v>
      </c>
      <c r="F6" s="31">
        <v>4688.1579241049085</v>
      </c>
      <c r="G6" s="31">
        <v>4748.318010159689</v>
      </c>
      <c r="H6" s="31">
        <v>4774.3465151346636</v>
      </c>
      <c r="I6" s="31">
        <v>4502.4435997362816</v>
      </c>
      <c r="J6" s="31">
        <v>4701.4682150458966</v>
      </c>
      <c r="K6" s="31">
        <v>4657.2106359962518</v>
      </c>
      <c r="L6" s="31">
        <v>4614.4067336790167</v>
      </c>
      <c r="M6" s="31">
        <v>4604.0559474815891</v>
      </c>
      <c r="N6" s="31">
        <v>4050.8575593380824</v>
      </c>
      <c r="O6" s="31">
        <v>4063.9984341290228</v>
      </c>
      <c r="P6" s="31">
        <v>4020.7775791121921</v>
      </c>
      <c r="Q6" s="31">
        <v>4051.0625198810026</v>
      </c>
      <c r="R6" s="31">
        <v>3958.1068073095121</v>
      </c>
      <c r="S6" s="31">
        <v>3923.9886924811999</v>
      </c>
      <c r="T6" s="31">
        <v>3978.6613299454439</v>
      </c>
      <c r="U6" s="31">
        <v>4372.3598273473654</v>
      </c>
      <c r="V6" s="31">
        <v>4348.905125760456</v>
      </c>
      <c r="W6" s="31">
        <v>4485.5755591911775</v>
      </c>
      <c r="X6" s="32">
        <v>4558.3466819621008</v>
      </c>
      <c r="Y6" s="32">
        <v>4291.0579262194069</v>
      </c>
      <c r="Z6" s="32">
        <v>4202.222661625523</v>
      </c>
      <c r="AA6" s="32">
        <v>4198.1225739706852</v>
      </c>
      <c r="AB6" s="32">
        <v>4221.7168600320056</v>
      </c>
      <c r="AC6" s="32">
        <v>4288.800369861242</v>
      </c>
      <c r="AD6" s="32">
        <v>4386.6592857219439</v>
      </c>
      <c r="AE6" s="32">
        <v>4251.0605187201663</v>
      </c>
    </row>
    <row r="7" spans="1:43" s="8" customFormat="1">
      <c r="A7" s="16" t="s">
        <v>30</v>
      </c>
      <c r="B7" s="31">
        <v>14123.50227819407</v>
      </c>
      <c r="C7" s="31">
        <v>13905.18535558353</v>
      </c>
      <c r="D7" s="31">
        <v>13935.819179942413</v>
      </c>
      <c r="E7" s="31">
        <v>13828.340951063379</v>
      </c>
      <c r="F7" s="31">
        <v>13570.973250912089</v>
      </c>
      <c r="G7" s="31">
        <v>13583.853381998086</v>
      </c>
      <c r="H7" s="31">
        <v>13496.273048163699</v>
      </c>
      <c r="I7" s="31">
        <v>13475.723847409341</v>
      </c>
      <c r="J7" s="31">
        <v>13351.336913280746</v>
      </c>
      <c r="K7" s="31">
        <v>13290.633133679628</v>
      </c>
      <c r="L7" s="31">
        <v>13176.61010289797</v>
      </c>
      <c r="M7" s="31">
        <v>13043.615316945516</v>
      </c>
      <c r="N7" s="31">
        <v>13032.607193127838</v>
      </c>
      <c r="O7" s="31">
        <v>12981.708884242142</v>
      </c>
      <c r="P7" s="31">
        <v>12851.226305620197</v>
      </c>
      <c r="Q7" s="31">
        <v>12641.18625414766</v>
      </c>
      <c r="R7" s="31">
        <v>12650.38083005746</v>
      </c>
      <c r="S7" s="31">
        <v>12536.569205218835</v>
      </c>
      <c r="T7" s="31">
        <v>12442.608866383112</v>
      </c>
      <c r="U7" s="31">
        <v>12255.763057658733</v>
      </c>
      <c r="V7" s="31">
        <v>12297.023069444851</v>
      </c>
      <c r="W7" s="31">
        <v>12245.046082352485</v>
      </c>
      <c r="X7" s="32">
        <v>12199.047343806535</v>
      </c>
      <c r="Y7" s="32">
        <v>12234.509467163034</v>
      </c>
      <c r="Z7" s="32">
        <v>12100.212014624125</v>
      </c>
      <c r="AA7" s="32">
        <v>12111.962779322041</v>
      </c>
      <c r="AB7" s="32">
        <v>12153.443035824794</v>
      </c>
      <c r="AC7" s="32">
        <v>12062.725907139635</v>
      </c>
      <c r="AD7" s="32">
        <v>11976.053536822117</v>
      </c>
      <c r="AE7" s="32">
        <v>11840.903470637286</v>
      </c>
    </row>
    <row r="8" spans="1:43" s="8" customFormat="1">
      <c r="A8" s="8" t="s">
        <v>31</v>
      </c>
      <c r="B8" s="31">
        <v>3286.1574863971396</v>
      </c>
      <c r="C8" s="31">
        <v>3333.7938274652306</v>
      </c>
      <c r="D8" s="31">
        <v>3399.7584986595321</v>
      </c>
      <c r="E8" s="31">
        <v>3451.8463680458231</v>
      </c>
      <c r="F8" s="31">
        <v>3513.2255142548388</v>
      </c>
      <c r="G8" s="31">
        <v>3387.2207039717459</v>
      </c>
      <c r="H8" s="31">
        <v>3484.7108489293851</v>
      </c>
      <c r="I8" s="31">
        <v>3615.1768627556125</v>
      </c>
      <c r="J8" s="31">
        <v>3988.8109369195199</v>
      </c>
      <c r="K8" s="31">
        <v>4116.2258142540686</v>
      </c>
      <c r="L8" s="31">
        <v>4216.9136492189273</v>
      </c>
      <c r="M8" s="31">
        <v>4381.9275827638066</v>
      </c>
      <c r="N8" s="31">
        <v>4369.8900291373275</v>
      </c>
      <c r="O8" s="31">
        <v>4535.4400362206661</v>
      </c>
      <c r="P8" s="31">
        <v>4704.5647158501533</v>
      </c>
      <c r="Q8" s="31">
        <v>4842.5312866078457</v>
      </c>
      <c r="R8" s="31">
        <v>4948.575197825101</v>
      </c>
      <c r="S8" s="31">
        <v>5055.2466514260686</v>
      </c>
      <c r="T8" s="31">
        <v>5128.527302800343</v>
      </c>
      <c r="U8" s="31">
        <v>5222.0304780000179</v>
      </c>
      <c r="V8" s="31">
        <v>5355.1798414943851</v>
      </c>
      <c r="W8" s="31">
        <v>5485.1483456811129</v>
      </c>
      <c r="X8" s="32">
        <v>5602.7173259159808</v>
      </c>
      <c r="Y8" s="32">
        <v>5712.2177200662727</v>
      </c>
      <c r="Z8" s="32">
        <v>5840.6706408475738</v>
      </c>
      <c r="AA8" s="32">
        <v>5964.2183342827466</v>
      </c>
      <c r="AB8" s="32">
        <v>6076.0422888246812</v>
      </c>
      <c r="AC8" s="32">
        <v>6184.8780862461117</v>
      </c>
      <c r="AD8" s="32">
        <v>6283.2984839320998</v>
      </c>
      <c r="AE8" s="32">
        <v>6241.4295931573142</v>
      </c>
    </row>
    <row r="9" spans="1:43" s="8" customFormat="1">
      <c r="A9" s="16" t="s">
        <v>32</v>
      </c>
      <c r="B9" s="31">
        <v>13899.593114196923</v>
      </c>
      <c r="C9" s="31">
        <v>13689.895432674044</v>
      </c>
      <c r="D9" s="31">
        <v>13687.761646117931</v>
      </c>
      <c r="E9" s="31">
        <v>13327.913711891628</v>
      </c>
      <c r="F9" s="31">
        <v>13399.316206565378</v>
      </c>
      <c r="G9" s="31">
        <v>13467.086407726498</v>
      </c>
      <c r="H9" s="31">
        <v>13462.385271096877</v>
      </c>
      <c r="I9" s="31">
        <v>12693.918886218242</v>
      </c>
      <c r="J9" s="31">
        <v>12792.983333052087</v>
      </c>
      <c r="K9" s="31">
        <v>12701.371080579876</v>
      </c>
      <c r="L9" s="31">
        <v>12688.603201844975</v>
      </c>
      <c r="M9" s="31">
        <v>12883.978552264418</v>
      </c>
      <c r="N9" s="31">
        <v>12638.447491417659</v>
      </c>
      <c r="O9" s="31">
        <v>12687.886991514542</v>
      </c>
      <c r="P9" s="31">
        <v>12679.808864833181</v>
      </c>
      <c r="Q9" s="31">
        <v>12669.964278238771</v>
      </c>
      <c r="R9" s="31">
        <v>12597.682500685309</v>
      </c>
      <c r="S9" s="31">
        <v>12560.909946110443</v>
      </c>
      <c r="T9" s="31">
        <v>12671.041120773865</v>
      </c>
      <c r="U9" s="31">
        <v>12632.067390178354</v>
      </c>
      <c r="V9" s="31">
        <v>12962.934651794614</v>
      </c>
      <c r="W9" s="31">
        <v>12694.876737481658</v>
      </c>
      <c r="X9" s="32">
        <v>12506.611030090693</v>
      </c>
      <c r="Y9" s="32">
        <v>12537.75169197875</v>
      </c>
      <c r="Z9" s="32">
        <v>12578.966911816318</v>
      </c>
      <c r="AA9" s="32">
        <v>12607.830989518361</v>
      </c>
      <c r="AB9" s="32">
        <v>13374.201729175922</v>
      </c>
      <c r="AC9" s="32">
        <v>13594.157103784668</v>
      </c>
      <c r="AD9" s="32">
        <v>13401.056716958839</v>
      </c>
      <c r="AE9" s="32">
        <v>13397.02930095205</v>
      </c>
    </row>
    <row r="10" spans="1:43" s="8" customFormat="1">
      <c r="A10" s="16" t="s">
        <v>33</v>
      </c>
      <c r="B10" s="32">
        <v>39327.274383862466</v>
      </c>
      <c r="C10" s="32">
        <v>39399.315503512407</v>
      </c>
      <c r="D10" s="32">
        <v>39530.768768310627</v>
      </c>
      <c r="E10" s="32">
        <v>39811.059978785212</v>
      </c>
      <c r="F10" s="32">
        <v>39998.622656687177</v>
      </c>
      <c r="G10" s="32">
        <v>40191.435746255462</v>
      </c>
      <c r="H10" s="32">
        <v>40327.311350292839</v>
      </c>
      <c r="I10" s="32">
        <v>40646.910452548189</v>
      </c>
      <c r="J10" s="32">
        <v>40518.980691419405</v>
      </c>
      <c r="K10" s="32">
        <v>40918.982968706121</v>
      </c>
      <c r="L10" s="32">
        <v>41336.274087097729</v>
      </c>
      <c r="M10" s="32">
        <v>42096.984554734365</v>
      </c>
      <c r="N10" s="32">
        <v>42586.9629621196</v>
      </c>
      <c r="O10" s="32">
        <v>43065.250286822535</v>
      </c>
      <c r="P10" s="32">
        <v>43532.201301036279</v>
      </c>
      <c r="Q10" s="32">
        <v>44077.21887559379</v>
      </c>
      <c r="R10" s="32">
        <v>44953.378724923961</v>
      </c>
      <c r="S10" s="32">
        <v>45315.248529627403</v>
      </c>
      <c r="T10" s="32">
        <v>45782.338784180633</v>
      </c>
      <c r="U10" s="32">
        <v>46241.958912963513</v>
      </c>
      <c r="V10" s="32">
        <v>46767.452942921525</v>
      </c>
      <c r="W10" s="32">
        <v>47531.696384711606</v>
      </c>
      <c r="X10" s="32">
        <v>48077.799962051708</v>
      </c>
      <c r="Y10" s="32">
        <v>48341.121618562844</v>
      </c>
      <c r="Z10" s="32">
        <v>48965.020569657107</v>
      </c>
      <c r="AA10" s="32">
        <v>49512.768662795686</v>
      </c>
      <c r="AB10" s="32">
        <v>49794.703182025041</v>
      </c>
      <c r="AC10" s="32">
        <v>50767.79381874868</v>
      </c>
      <c r="AD10" s="32">
        <v>50841.781978768864</v>
      </c>
      <c r="AE10" s="32">
        <v>50911.422443136675</v>
      </c>
    </row>
    <row r="11" spans="1:43" s="8" customFormat="1">
      <c r="A11" s="16" t="s">
        <v>34</v>
      </c>
      <c r="B11" s="32">
        <v>4214.9564063877788</v>
      </c>
      <c r="C11" s="32">
        <v>4253.2073741673585</v>
      </c>
      <c r="D11" s="32">
        <v>4257.3396464987145</v>
      </c>
      <c r="E11" s="32">
        <v>4365.398919980451</v>
      </c>
      <c r="F11" s="32">
        <v>4508.2632378776025</v>
      </c>
      <c r="G11" s="32">
        <v>4728.8320763956763</v>
      </c>
      <c r="H11" s="32">
        <v>4895.1939564185459</v>
      </c>
      <c r="I11" s="32">
        <v>5018.0848508864183</v>
      </c>
      <c r="J11" s="32">
        <v>5188.4898864113447</v>
      </c>
      <c r="K11" s="32">
        <v>5295.2809130475989</v>
      </c>
      <c r="L11" s="32">
        <v>5393.8882459669576</v>
      </c>
      <c r="M11" s="32">
        <v>5504.0309563766004</v>
      </c>
      <c r="N11" s="32">
        <v>6154.8541860510859</v>
      </c>
      <c r="O11" s="32">
        <v>6224.0909080441133</v>
      </c>
      <c r="P11" s="32">
        <v>6285.3644489165417</v>
      </c>
      <c r="Q11" s="32">
        <v>6384.6563938015133</v>
      </c>
      <c r="R11" s="32">
        <v>6404.9264579416104</v>
      </c>
      <c r="S11" s="32">
        <v>6423.2084216068406</v>
      </c>
      <c r="T11" s="32">
        <v>6502.6602545387022</v>
      </c>
      <c r="U11" s="32">
        <v>6565.1927001974645</v>
      </c>
      <c r="V11" s="32">
        <v>6587.9504399715297</v>
      </c>
      <c r="W11" s="32">
        <v>6702.169860850312</v>
      </c>
      <c r="X11" s="32">
        <v>6790.3705216660046</v>
      </c>
      <c r="Y11" s="32">
        <v>7127.3897793114029</v>
      </c>
      <c r="Z11" s="32">
        <v>7292.4878723738357</v>
      </c>
      <c r="AA11" s="32">
        <v>7410.3223043596154</v>
      </c>
      <c r="AB11" s="32">
        <v>7485.9897340221678</v>
      </c>
      <c r="AC11" s="32">
        <v>7447.4164529310583</v>
      </c>
      <c r="AD11" s="32">
        <v>7458.6768146407057</v>
      </c>
      <c r="AE11" s="32">
        <v>7358.4922458811188</v>
      </c>
    </row>
    <row r="12" spans="1:43">
      <c r="A12" s="1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4" spans="1:43">
      <c r="I14" s="9" t="s">
        <v>65</v>
      </c>
      <c r="J14" s="9" t="s">
        <v>66</v>
      </c>
      <c r="K14" s="10" t="s">
        <v>35</v>
      </c>
      <c r="L14" s="9" t="s">
        <v>36</v>
      </c>
      <c r="V14" s="9"/>
      <c r="W14" s="9"/>
      <c r="X14" s="9"/>
      <c r="Y14" s="9"/>
      <c r="Z14" s="5"/>
      <c r="AA14" s="36"/>
    </row>
    <row r="15" spans="1:43">
      <c r="I15" s="5">
        <f>(AE3)</f>
        <v>94000.337572484612</v>
      </c>
      <c r="J15" s="11">
        <f>(AA3)</f>
        <v>91719.253003175734</v>
      </c>
      <c r="K15" s="12">
        <f>(I15-J15)</f>
        <v>2281.0845693088777</v>
      </c>
      <c r="L15" s="15">
        <f>(K15/(J15/100))</f>
        <v>2.4870291619469431</v>
      </c>
      <c r="V15" s="7"/>
      <c r="W15" s="7"/>
      <c r="X15" s="20"/>
      <c r="Y15" s="9"/>
      <c r="Z15" s="5"/>
      <c r="AA15" s="36"/>
    </row>
    <row r="16" spans="1:43">
      <c r="V16" s="5"/>
      <c r="W16" s="5"/>
      <c r="X16" s="5"/>
      <c r="Y16" s="6"/>
      <c r="Z16" s="5"/>
      <c r="AA16" s="36"/>
    </row>
    <row r="17" spans="9:27">
      <c r="I17" s="9"/>
      <c r="J17" s="9"/>
      <c r="K17" s="9"/>
      <c r="L17" s="9"/>
      <c r="X17" s="5"/>
      <c r="Y17" s="5"/>
      <c r="Z17" s="5"/>
      <c r="AA17" s="36"/>
    </row>
    <row r="18" spans="9:27">
      <c r="I18" s="5"/>
      <c r="J18" s="11"/>
      <c r="K18" s="5"/>
      <c r="L18" s="6"/>
      <c r="X18" s="5"/>
      <c r="Y18" s="5"/>
      <c r="Z18" s="5"/>
      <c r="AA18" s="36"/>
    </row>
    <row r="19" spans="9:27">
      <c r="X19" s="5"/>
      <c r="Y19" s="5"/>
      <c r="Z19" s="5"/>
      <c r="AA19" s="3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F6091-0664-4F7C-888E-C7765B7436C6}">
  <dimension ref="A1:AE22"/>
  <sheetViews>
    <sheetView tabSelected="1" topLeftCell="G1" workbookViewId="0">
      <selection activeCell="AE8" sqref="AE8"/>
    </sheetView>
  </sheetViews>
  <sheetFormatPr defaultRowHeight="15"/>
  <cols>
    <col min="1" max="1" width="47.28515625" customWidth="1"/>
    <col min="2" max="30" width="10.28515625" customWidth="1"/>
  </cols>
  <sheetData>
    <row r="1" spans="1:31" ht="18.75">
      <c r="A1" s="3" t="s">
        <v>63</v>
      </c>
    </row>
    <row r="2" spans="1:31" s="33" customFormat="1"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9" t="s">
        <v>23</v>
      </c>
      <c r="Y2" s="9" t="s">
        <v>24</v>
      </c>
      <c r="Z2" s="9" t="s">
        <v>25</v>
      </c>
      <c r="AA2" s="9" t="s">
        <v>26</v>
      </c>
      <c r="AB2" s="9" t="s">
        <v>58</v>
      </c>
      <c r="AC2" s="9" t="s">
        <v>59</v>
      </c>
      <c r="AD2" s="9" t="s">
        <v>62</v>
      </c>
      <c r="AE2" s="9" t="s">
        <v>64</v>
      </c>
    </row>
    <row r="3" spans="1:31" s="1" customFormat="1">
      <c r="A3" s="14" t="s">
        <v>27</v>
      </c>
      <c r="B3" s="35">
        <v>47572.594442368689</v>
      </c>
      <c r="C3" s="35">
        <v>47770.187910847286</v>
      </c>
      <c r="D3" s="35">
        <v>48040.037256903161</v>
      </c>
      <c r="E3" s="35">
        <v>47943.146073918331</v>
      </c>
      <c r="F3" s="35">
        <v>47531.579457768989</v>
      </c>
      <c r="G3" s="35">
        <v>48041.568654473675</v>
      </c>
      <c r="H3" s="35">
        <v>48000.57696296239</v>
      </c>
      <c r="I3" s="35">
        <v>48354.257233009565</v>
      </c>
      <c r="J3" s="35">
        <v>48604.744963957863</v>
      </c>
      <c r="K3" s="35">
        <v>48831.650448378357</v>
      </c>
      <c r="L3" s="35">
        <v>48971.529520366916</v>
      </c>
      <c r="M3" s="35">
        <v>48822.301635571399</v>
      </c>
      <c r="N3" s="35">
        <v>49302.021195983951</v>
      </c>
      <c r="O3" s="35">
        <v>48837.12852643917</v>
      </c>
      <c r="P3" s="35">
        <v>49059.969160653702</v>
      </c>
      <c r="Q3" s="35">
        <v>49112.035537871874</v>
      </c>
      <c r="R3" s="35">
        <v>48964.795969427789</v>
      </c>
      <c r="S3" s="35">
        <v>48878.052613392705</v>
      </c>
      <c r="T3" s="35">
        <v>48984.114673310563</v>
      </c>
      <c r="U3" s="35">
        <v>49208.231899921841</v>
      </c>
      <c r="V3" s="35">
        <v>49253.447688682492</v>
      </c>
      <c r="W3" s="35">
        <v>50835.67079654555</v>
      </c>
      <c r="X3" s="35">
        <v>49320.586194750824</v>
      </c>
      <c r="Y3" s="35">
        <v>49590.994276418343</v>
      </c>
      <c r="Z3" s="35">
        <v>49919.495940879708</v>
      </c>
      <c r="AA3" s="35">
        <v>50038.130152887024</v>
      </c>
      <c r="AB3" s="35">
        <v>50043.589689867484</v>
      </c>
      <c r="AC3" s="35">
        <v>49841.636412800057</v>
      </c>
      <c r="AD3" s="35">
        <v>49564.247771605915</v>
      </c>
      <c r="AE3" s="35">
        <v>50096.026991616462</v>
      </c>
    </row>
    <row r="4" spans="1:31" s="8" customFormat="1"/>
    <row r="5" spans="1:31" s="8" customFormat="1">
      <c r="A5" s="35" t="s">
        <v>28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8" t="s">
        <v>8</v>
      </c>
      <c r="J5" s="18" t="s">
        <v>9</v>
      </c>
      <c r="K5" s="18" t="s">
        <v>10</v>
      </c>
      <c r="L5" s="18" t="s">
        <v>11</v>
      </c>
      <c r="M5" s="18" t="s">
        <v>12</v>
      </c>
      <c r="N5" s="18" t="s">
        <v>13</v>
      </c>
      <c r="O5" s="18" t="s">
        <v>14</v>
      </c>
      <c r="P5" s="18" t="s">
        <v>15</v>
      </c>
      <c r="Q5" s="18" t="s">
        <v>16</v>
      </c>
      <c r="R5" s="18" t="s">
        <v>17</v>
      </c>
      <c r="S5" s="18" t="s">
        <v>18</v>
      </c>
      <c r="T5" s="18" t="s">
        <v>19</v>
      </c>
      <c r="U5" s="18" t="s">
        <v>20</v>
      </c>
      <c r="V5" s="18" t="s">
        <v>21</v>
      </c>
      <c r="W5" s="18" t="s">
        <v>22</v>
      </c>
      <c r="X5" s="18" t="s">
        <v>23</v>
      </c>
      <c r="Y5" s="18" t="s">
        <v>24</v>
      </c>
      <c r="Z5" s="18" t="s">
        <v>25</v>
      </c>
      <c r="AA5" s="18" t="s">
        <v>26</v>
      </c>
      <c r="AB5" s="18" t="s">
        <v>58</v>
      </c>
      <c r="AC5" s="18" t="s">
        <v>59</v>
      </c>
      <c r="AD5" s="18" t="s">
        <v>62</v>
      </c>
      <c r="AE5" s="18" t="s">
        <v>64</v>
      </c>
    </row>
    <row r="6" spans="1:31" s="8" customFormat="1">
      <c r="A6" s="32" t="s">
        <v>29</v>
      </c>
      <c r="B6" s="32">
        <v>37524.815423455628</v>
      </c>
      <c r="C6" s="32">
        <v>38052.993873934312</v>
      </c>
      <c r="D6" s="32">
        <v>38001.608166182392</v>
      </c>
      <c r="E6" s="32">
        <v>37835.83241773364</v>
      </c>
      <c r="F6" s="32">
        <v>37546.475660131662</v>
      </c>
      <c r="G6" s="32">
        <v>37397.016439046347</v>
      </c>
      <c r="H6" s="32">
        <v>37909.985316265855</v>
      </c>
      <c r="I6" s="32">
        <v>38217.814970758576</v>
      </c>
      <c r="J6" s="32">
        <v>40865.158330650644</v>
      </c>
      <c r="K6" s="32">
        <v>40174.384487621333</v>
      </c>
      <c r="L6" s="32">
        <v>39689.899486414819</v>
      </c>
      <c r="M6" s="32">
        <v>40368.858875085432</v>
      </c>
      <c r="N6" s="32">
        <v>39243.428361483151</v>
      </c>
      <c r="O6" s="32">
        <v>39289.341991005283</v>
      </c>
      <c r="P6" s="32">
        <v>39019.495735258031</v>
      </c>
      <c r="Q6" s="32">
        <v>39718.798411356467</v>
      </c>
      <c r="R6" s="32">
        <v>39531.186732994487</v>
      </c>
      <c r="S6" s="32">
        <v>39808.956960260301</v>
      </c>
      <c r="T6" s="32">
        <v>40135.994951267669</v>
      </c>
      <c r="U6" s="32">
        <v>40723.445844624533</v>
      </c>
      <c r="V6" s="32">
        <v>40750.713389178251</v>
      </c>
      <c r="W6" s="32">
        <v>40266.874805220585</v>
      </c>
      <c r="X6" s="32">
        <v>40371.7108558736</v>
      </c>
      <c r="Y6" s="32">
        <v>41180.42511594711</v>
      </c>
      <c r="Z6" s="32">
        <v>41288.203130045666</v>
      </c>
      <c r="AA6" s="32">
        <v>41098.641372827988</v>
      </c>
      <c r="AB6" s="32">
        <v>40911.861611481982</v>
      </c>
      <c r="AC6" s="32">
        <v>41525.733726651226</v>
      </c>
      <c r="AD6" s="32">
        <v>42528.033483869302</v>
      </c>
      <c r="AE6" s="32">
        <v>42430.896482460208</v>
      </c>
    </row>
    <row r="7" spans="1:31" s="8" customFormat="1">
      <c r="A7" s="32" t="s">
        <v>30</v>
      </c>
      <c r="B7" s="32">
        <v>51525.175556259383</v>
      </c>
      <c r="C7" s="32">
        <v>50112.418641871634</v>
      </c>
      <c r="D7" s="32">
        <v>50713.808829770038</v>
      </c>
      <c r="E7" s="32">
        <v>50868.157844113659</v>
      </c>
      <c r="F7" s="32">
        <v>50761.836461192499</v>
      </c>
      <c r="G7" s="32">
        <v>50661.024182370391</v>
      </c>
      <c r="H7" s="32">
        <v>51099.111978207984</v>
      </c>
      <c r="I7" s="32">
        <v>50753.665707168635</v>
      </c>
      <c r="J7" s="32">
        <v>51504.024520521423</v>
      </c>
      <c r="K7" s="32">
        <v>51660.669194454415</v>
      </c>
      <c r="L7" s="32">
        <v>51614.230182872619</v>
      </c>
      <c r="M7" s="32">
        <v>51885.586683872571</v>
      </c>
      <c r="N7" s="32">
        <v>51797.860387044631</v>
      </c>
      <c r="O7" s="32">
        <v>51907.285112537065</v>
      </c>
      <c r="P7" s="32">
        <v>52824.068632663613</v>
      </c>
      <c r="Q7" s="32">
        <v>52138.567846541388</v>
      </c>
      <c r="R7" s="32">
        <v>51857.085265332302</v>
      </c>
      <c r="S7" s="32">
        <v>51930.492721993585</v>
      </c>
      <c r="T7" s="32">
        <v>51947.854336138225</v>
      </c>
      <c r="U7" s="32">
        <v>52107.82939523345</v>
      </c>
      <c r="V7" s="32">
        <v>52354.211864515113</v>
      </c>
      <c r="W7" s="32">
        <v>52656.504222793184</v>
      </c>
      <c r="X7" s="32">
        <v>52387.675363117101</v>
      </c>
      <c r="Y7" s="32">
        <v>52353.79479856055</v>
      </c>
      <c r="Z7" s="32">
        <v>52293.419856718036</v>
      </c>
      <c r="AA7" s="32">
        <v>53358.202349186839</v>
      </c>
      <c r="AB7" s="32">
        <v>53457.369262702581</v>
      </c>
      <c r="AC7" s="32">
        <v>53494.68318906246</v>
      </c>
      <c r="AD7" s="32">
        <v>53502.102345921747</v>
      </c>
      <c r="AE7" s="32">
        <v>52400.754699947807</v>
      </c>
    </row>
    <row r="8" spans="1:31" s="8" customFormat="1">
      <c r="A8" s="32" t="s">
        <v>31</v>
      </c>
      <c r="B8" s="32">
        <v>46803.638255454185</v>
      </c>
      <c r="C8" s="32">
        <v>48190.806394437495</v>
      </c>
      <c r="D8" s="32">
        <v>49266.512208253582</v>
      </c>
      <c r="E8" s="32">
        <v>49171.671739406098</v>
      </c>
      <c r="F8" s="32">
        <v>47451.765139543619</v>
      </c>
      <c r="G8" s="32">
        <v>49272.079249426664</v>
      </c>
      <c r="H8" s="32">
        <v>49950.452623338781</v>
      </c>
      <c r="I8" s="32">
        <v>50506.916017100797</v>
      </c>
      <c r="J8" s="32">
        <v>52893.545846644352</v>
      </c>
      <c r="K8" s="32">
        <v>52752.353367103897</v>
      </c>
      <c r="L8" s="32">
        <v>52511.22022184974</v>
      </c>
      <c r="M8" s="32">
        <v>51856.824940409271</v>
      </c>
      <c r="N8" s="32">
        <v>53312.827877129508</v>
      </c>
      <c r="O8" s="32">
        <v>51004.123420458585</v>
      </c>
      <c r="P8" s="32">
        <v>51658.143411725527</v>
      </c>
      <c r="Q8" s="32">
        <v>52055.697492490115</v>
      </c>
      <c r="R8" s="32">
        <v>51673.419106443813</v>
      </c>
      <c r="S8" s="32">
        <v>51132.353661351255</v>
      </c>
      <c r="T8" s="32">
        <v>51255.438976841971</v>
      </c>
      <c r="U8" s="32">
        <v>51895.728588331789</v>
      </c>
      <c r="V8" s="32">
        <v>51620.25672036707</v>
      </c>
      <c r="W8" s="32">
        <v>51811.029743108993</v>
      </c>
      <c r="X8" s="32">
        <v>52064.126242114755</v>
      </c>
      <c r="Y8" s="32">
        <v>51692.054066202654</v>
      </c>
      <c r="Z8" s="32">
        <v>53030.46030627982</v>
      </c>
      <c r="AA8" s="32">
        <v>53309.699441117089</v>
      </c>
      <c r="AB8" s="32">
        <v>52709.80753511958</v>
      </c>
      <c r="AC8" s="32">
        <v>52933.391627010453</v>
      </c>
      <c r="AD8" s="32">
        <v>54057.832484061015</v>
      </c>
      <c r="AE8" s="32">
        <v>53713.556190194264</v>
      </c>
    </row>
    <row r="9" spans="1:31" s="8" customFormat="1">
      <c r="A9" s="32" t="s">
        <v>32</v>
      </c>
      <c r="B9" s="32">
        <v>41499.491504871323</v>
      </c>
      <c r="C9" s="32">
        <v>42004.983170903368</v>
      </c>
      <c r="D9" s="32">
        <v>42066.43553630689</v>
      </c>
      <c r="E9" s="32">
        <v>42488.667708365647</v>
      </c>
      <c r="F9" s="32">
        <v>42181.254520398514</v>
      </c>
      <c r="G9" s="32">
        <v>41967.584616871834</v>
      </c>
      <c r="H9" s="32">
        <v>41931.401249028153</v>
      </c>
      <c r="I9" s="32">
        <v>42884.019593953701</v>
      </c>
      <c r="J9" s="32">
        <v>42400.97906772924</v>
      </c>
      <c r="K9" s="32">
        <v>44486.757024431681</v>
      </c>
      <c r="L9" s="32">
        <v>43106.554780887345</v>
      </c>
      <c r="M9" s="32">
        <v>43651.50074192373</v>
      </c>
      <c r="N9" s="32">
        <v>43710.133784451689</v>
      </c>
      <c r="O9" s="32">
        <v>43642.492692780106</v>
      </c>
      <c r="P9" s="32">
        <v>43217.022537091099</v>
      </c>
      <c r="Q9" s="32">
        <v>43021.750323897817</v>
      </c>
      <c r="R9" s="32">
        <v>43479.976241165983</v>
      </c>
      <c r="S9" s="32">
        <v>43606.974158633639</v>
      </c>
      <c r="T9" s="32">
        <v>43490.296612625803</v>
      </c>
      <c r="U9" s="32">
        <v>44220.294990236165</v>
      </c>
      <c r="V9" s="32">
        <v>43201.431989698161</v>
      </c>
      <c r="W9" s="32">
        <v>54021.341031119227</v>
      </c>
      <c r="X9" s="32">
        <v>43652.035974658109</v>
      </c>
      <c r="Y9" s="32">
        <v>44108.131673213647</v>
      </c>
      <c r="Z9" s="32">
        <v>45512.01259965363</v>
      </c>
      <c r="AA9" s="32">
        <v>45345.853221688849</v>
      </c>
      <c r="AB9" s="32">
        <v>46153.427002156321</v>
      </c>
      <c r="AC9" s="32">
        <v>44694.321983175738</v>
      </c>
      <c r="AD9" s="32">
        <v>45599.191829501222</v>
      </c>
      <c r="AE9" s="32">
        <v>45691.732690215089</v>
      </c>
    </row>
    <row r="10" spans="1:31" s="8" customFormat="1">
      <c r="A10" s="32" t="s">
        <v>33</v>
      </c>
      <c r="B10" s="32">
        <v>50009.861534466043</v>
      </c>
      <c r="C10" s="32">
        <v>50478.218648259346</v>
      </c>
      <c r="D10" s="32">
        <v>50708.753023780308</v>
      </c>
      <c r="E10" s="32">
        <v>50252.52087838656</v>
      </c>
      <c r="F10" s="32">
        <v>49973.1020008462</v>
      </c>
      <c r="G10" s="32">
        <v>50567.667228019847</v>
      </c>
      <c r="H10" s="32">
        <v>50575.689066390587</v>
      </c>
      <c r="I10" s="32">
        <v>50833.189881733539</v>
      </c>
      <c r="J10" s="32">
        <v>50690.595161053039</v>
      </c>
      <c r="K10" s="32">
        <v>50474.299982440913</v>
      </c>
      <c r="L10" s="32">
        <v>51135.1185162783</v>
      </c>
      <c r="M10" s="32">
        <v>50611.30586120762</v>
      </c>
      <c r="N10" s="32">
        <v>51441.096181655921</v>
      </c>
      <c r="O10" s="32">
        <v>50685.748765600358</v>
      </c>
      <c r="P10" s="32">
        <v>50949.92787421868</v>
      </c>
      <c r="Q10" s="32">
        <v>51227.9600242175</v>
      </c>
      <c r="R10" s="32">
        <v>50906.920151473714</v>
      </c>
      <c r="S10" s="32">
        <v>50585.515931276197</v>
      </c>
      <c r="T10" s="32">
        <v>50619.629915933241</v>
      </c>
      <c r="U10" s="32">
        <v>50795.884865873959</v>
      </c>
      <c r="V10" s="32">
        <v>51163.936987826804</v>
      </c>
      <c r="W10" s="32">
        <v>51056.834089945922</v>
      </c>
      <c r="X10" s="32">
        <v>50928.695054931239</v>
      </c>
      <c r="Y10" s="32">
        <v>51279.829053804184</v>
      </c>
      <c r="Z10" s="32">
        <v>51537.235608376861</v>
      </c>
      <c r="AA10" s="32">
        <v>51304.257000304751</v>
      </c>
      <c r="AB10" s="32">
        <v>51284.201956021578</v>
      </c>
      <c r="AC10" s="32">
        <v>51297.55083560582</v>
      </c>
      <c r="AD10" s="32">
        <v>50465.082486006439</v>
      </c>
      <c r="AE10" s="32">
        <v>51559.997407456307</v>
      </c>
    </row>
    <row r="11" spans="1:31" s="8" customFormat="1">
      <c r="A11" s="32" t="s">
        <v>34</v>
      </c>
      <c r="B11" s="32">
        <v>42657.856212958395</v>
      </c>
      <c r="C11" s="32">
        <v>43605.142592976095</v>
      </c>
      <c r="D11" s="32">
        <v>43438.798153341195</v>
      </c>
      <c r="E11" s="32">
        <v>43960.041576074291</v>
      </c>
      <c r="F11" s="32">
        <v>42606.25814397628</v>
      </c>
      <c r="G11" s="32">
        <v>45865.304737690189</v>
      </c>
      <c r="H11" s="32">
        <v>43479.143400341338</v>
      </c>
      <c r="I11" s="32">
        <v>43288.571327921331</v>
      </c>
      <c r="J11" s="32">
        <v>43785.749270131841</v>
      </c>
      <c r="K11" s="32">
        <v>43980.796047460761</v>
      </c>
      <c r="L11" s="32">
        <v>44918.762555798807</v>
      </c>
      <c r="M11" s="32">
        <v>44703.041143792565</v>
      </c>
      <c r="N11" s="32">
        <v>44421.510294305779</v>
      </c>
      <c r="O11" s="32">
        <v>44932.778189783101</v>
      </c>
      <c r="P11" s="32">
        <v>44420.241498594492</v>
      </c>
      <c r="Q11" s="32">
        <v>44351.61489187253</v>
      </c>
      <c r="R11" s="32">
        <v>44555.073758623585</v>
      </c>
      <c r="S11" s="32">
        <v>44684.457972633019</v>
      </c>
      <c r="T11" s="32">
        <v>45853.997988869094</v>
      </c>
      <c r="U11" s="32">
        <v>45746.811181603021</v>
      </c>
      <c r="V11" s="32">
        <v>45971.177601208088</v>
      </c>
      <c r="W11" s="32">
        <v>45969.645569516557</v>
      </c>
      <c r="X11" s="32">
        <v>46205.024710631122</v>
      </c>
      <c r="Y11" s="32">
        <v>46492.023238865106</v>
      </c>
      <c r="Z11" s="32">
        <v>46087.654934004844</v>
      </c>
      <c r="AA11" s="32">
        <v>45985.972242697571</v>
      </c>
      <c r="AB11" s="32">
        <v>45721.224806413462</v>
      </c>
      <c r="AC11" s="32">
        <v>45770.131670450413</v>
      </c>
      <c r="AD11" s="32">
        <v>45718.178283256675</v>
      </c>
      <c r="AE11" s="32">
        <v>45636.956597975608</v>
      </c>
    </row>
    <row r="12" spans="1:3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AA12" s="5"/>
    </row>
    <row r="14" spans="1:31">
      <c r="I14" s="9" t="s">
        <v>65</v>
      </c>
      <c r="J14" s="9" t="s">
        <v>66</v>
      </c>
      <c r="K14" s="10" t="s">
        <v>35</v>
      </c>
      <c r="L14" s="9" t="s">
        <v>36</v>
      </c>
      <c r="W14" s="35"/>
      <c r="X14" s="35"/>
      <c r="Y14" s="5"/>
      <c r="Z14" s="5"/>
      <c r="AA14" s="36"/>
    </row>
    <row r="15" spans="1:31">
      <c r="I15" s="5">
        <f>(AE3)</f>
        <v>50096.026991616462</v>
      </c>
      <c r="J15" s="5">
        <f>(AA3)</f>
        <v>50038.130152887024</v>
      </c>
      <c r="K15" s="5">
        <f>(I15-J15)</f>
        <v>57.89683872943715</v>
      </c>
      <c r="L15" s="6">
        <f>(K15/(J15/100))</f>
        <v>0.11570544013642904</v>
      </c>
      <c r="X15" s="5"/>
      <c r="Y15" s="5"/>
      <c r="Z15" s="5"/>
      <c r="AA15" s="36"/>
    </row>
    <row r="16" spans="1:31">
      <c r="X16" s="5"/>
      <c r="Y16" s="5"/>
      <c r="Z16" s="5"/>
      <c r="AA16" s="36"/>
    </row>
    <row r="17" spans="9:27">
      <c r="I17" s="9"/>
      <c r="J17" s="9"/>
      <c r="K17" s="9"/>
      <c r="L17" s="9"/>
      <c r="X17" s="5"/>
      <c r="Y17" s="5"/>
      <c r="Z17" s="5"/>
      <c r="AA17" s="36"/>
    </row>
    <row r="18" spans="9:27">
      <c r="I18" s="32"/>
      <c r="J18" s="32"/>
      <c r="K18" s="5"/>
      <c r="L18" s="6"/>
      <c r="X18" s="5"/>
      <c r="Y18" s="5"/>
      <c r="Z18" s="5"/>
      <c r="AA18" s="36"/>
    </row>
    <row r="19" spans="9:27">
      <c r="X19" s="5"/>
      <c r="Y19" s="5"/>
      <c r="Z19" s="5"/>
      <c r="AA19" s="36"/>
    </row>
    <row r="22" spans="9:27">
      <c r="J22" s="35"/>
      <c r="K22" s="35"/>
      <c r="L22" s="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ee8d028-5f69-422a-8af8-47b83aeb9781">
      <UserInfo>
        <DisplayName>Sif Neldeborg</DisplayName>
        <AccountId>29</AccountId>
        <AccountType/>
      </UserInfo>
      <UserInfo>
        <DisplayName>Juliane Jenvall</DisplayName>
        <AccountId>21</AccountId>
        <AccountType/>
      </UserInfo>
      <UserInfo>
        <DisplayName>Mette Lundberg</DisplayName>
        <AccountId>22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4525645C44AD45AAB3AA9106B32F60" ma:contentTypeVersion="12" ma:contentTypeDescription="Opret et nyt dokument." ma:contentTypeScope="" ma:versionID="5c1c7850de3de625416c6607388f19ca">
  <xsd:schema xmlns:xsd="http://www.w3.org/2001/XMLSchema" xmlns:xs="http://www.w3.org/2001/XMLSchema" xmlns:p="http://schemas.microsoft.com/office/2006/metadata/properties" xmlns:ns2="214493cc-c5f0-4f42-9d66-609965d104c6" xmlns:ns3="9ee8d028-5f69-422a-8af8-47b83aeb9781" targetNamespace="http://schemas.microsoft.com/office/2006/metadata/properties" ma:root="true" ma:fieldsID="5d789b5235cbb43da70b372888729611" ns2:_="" ns3:_="">
    <xsd:import namespace="214493cc-c5f0-4f42-9d66-609965d104c6"/>
    <xsd:import namespace="9ee8d028-5f69-422a-8af8-47b83aeb9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4493cc-c5f0-4f42-9d66-609965d104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8d028-5f69-422a-8af8-47b83aeb9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E9D18E-95DB-41F5-A95E-230D2CED2B70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9ee8d028-5f69-422a-8af8-47b83aeb9781"/>
    <ds:schemaRef ds:uri="214493cc-c5f0-4f42-9d66-609965d104c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C957C8A-BC87-4763-81B2-65A32A45EE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033220-BA0C-4C41-B63A-DB2F1EA373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4493cc-c5f0-4f42-9d66-609965d104c6"/>
    <ds:schemaRef ds:uri="9ee8d028-5f69-422a-8af8-47b83aeb97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Omsætning</vt:lpstr>
      <vt:lpstr>Eksport</vt:lpstr>
      <vt:lpstr>Beskæftigede</vt:lpstr>
      <vt:lpstr>Løn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Rune Fick Hansen</dc:creator>
  <cp:keywords/>
  <dc:description/>
  <cp:lastModifiedBy>Rune Fick Hansen</cp:lastModifiedBy>
  <cp:revision/>
  <dcterms:created xsi:type="dcterms:W3CDTF">2018-11-13T08:12:11Z</dcterms:created>
  <dcterms:modified xsi:type="dcterms:W3CDTF">2020-10-16T06:24:23Z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0x010100A94525645C44AD45AAB3AA9106B32F60</vt:lpwstr>
  </property>
  <property fmtid="{D5CDD505-2E9C-101B-9397-08002B2CF9AE}" pid="3" name="AuthorIds_UIVersion_512">
    <vt:lpwstr>18</vt:lpwstr>
  </property>
  <property fmtid="{D5CDD505-2E9C-101B-9397-08002B2CF9AE}" pid="4" name="AuthorIds_UIVersion_9728">
    <vt:lpwstr>18</vt:lpwstr>
  </property>
</Properties>
</file>