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68" documentId="8_{75D2AC01-6EB7-42F9-9098-7B809095C095}" xr6:coauthVersionLast="45" xr6:coauthVersionMax="45" xr10:uidLastSave="{E5146A00-B231-4263-A81A-3F3843E21A97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I15" i="4"/>
  <c r="J15" i="3"/>
  <c r="I15" i="3"/>
  <c r="J22" i="2"/>
  <c r="I22" i="2"/>
  <c r="AV5" i="2"/>
  <c r="J20" i="1"/>
  <c r="I20" i="1"/>
  <c r="AU5" i="2" l="1"/>
  <c r="I16" i="1" l="1"/>
  <c r="AT5" i="2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J18" i="2"/>
  <c r="I18" i="2"/>
  <c r="J16" i="1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<sst xmlns="http://schemas.openxmlformats.org/spreadsheetml/2006/main" count="386" uniqueCount="68">
  <si>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</si>
  <si>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</si>
  <si>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</si>
  <si>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</si>
  <si>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</si>
  <si>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</si>
  <si>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</si>
  <si>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</si>
  <si>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</si>
  <si>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</si>
  <si>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</si>
  <si>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</si>
  <si>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</si>
  <si>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</si>
  <si>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</si>
  <si>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</si>
  <si>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</si>
  <si>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</si>
  <si>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</si>
  <si>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</si>
  <si>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</si>
  <si>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</si>
  <si>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</si>
  <si>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</si>
  <si>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</si>
  <si>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</si>
  <si>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</si>
  <si>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</si>
  <si>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</si>
  <si>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</si>
  <si>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</si>
  <si>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</si>
  <si>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</si>
  <si>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</si>
  <si>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</si>
  <si>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</si>
  <si>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</si>
  <si>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</si>
  <si>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</si>
  <si>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</si>
  <si>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</si>
  <si>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</si>
  <si>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</si>
  <si>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</si>
  <si>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</si>
  <si>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</si>
  <si>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</si>
  <si>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</si>
  <si>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</si>
  <si>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</si>
  <si>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</si>
  <si>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</si>
  <si>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</si>
  <si>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</si>
  <si>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</si>
  <si>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</si>
  <si>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</si>
  <si>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</si>
  <si>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</si>
  <si>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</si>
  <si>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</si>
  <si>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</si>
  <si>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</si>
  <si>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Gennemsnitlig månedsløn, faste priser, sæsonkorrigeret</t>
  </si>
  <si>
    <t>2020K2</t>
  </si>
  <si>
    <t>2020K3</t>
  </si>
  <si>
    <t>K3 2020</t>
  </si>
  <si>
    <t>K3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</si>
</sst>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\ _k_r_.;[Red]#,##0\ _k_r_."/>
    <numFmt numFmtId="167" formatCode="#,##0;[Red]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/>
    <xf numFmtId="3" fontId="4" fillId="3" borderId="0" applyNumberFormat="0" applyAlignment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3" fontId="0" fillId="0" borderId="0" xfId="1" applyNumberFormat="1" applyFont="1" applyFill="1" applyBorder="1"/>
    <xf numFmtId="166" fontId="0" fillId="0" borderId="0" xfId="0" applyNumberFormat="1" applyFont="1" applyBorder="1"/>
    <xf numFmtId="3" fontId="1" fillId="0" borderId="0" xfId="1" applyNumberFormat="1" applyFont="1" applyFill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166" fontId="0" fillId="0" borderId="0" xfId="0" applyNumberFormat="1" applyFont="1" applyAlignment="1"/>
    <xf numFmtId="166" fontId="1" fillId="0" borderId="0" xfId="0" applyNumberFormat="1" applyFont="1" applyFill="1" applyAlignment="1">
      <alignment horizont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7" fontId="1" fillId="0" borderId="0" xfId="0" applyNumberFormat="1" applyFont="1" applyBorder="1"/>
  </cellXfs>
  <cellStyles count="3">
    <cellStyle name="Baggrundsformat" xfId="2" xr:uid="{DE7E6DC9-8623-4E7E-A3BB-46F934E87084}"/>
    <cellStyle name="Inputformat" xfId="1" xr:uid="{CFF367B7-6624-4BD5-A464-ADFF463DEC7E}"/>
    <cellStyle name="Normal" xfId="0" builtinId="0"/>
  </cellStyles>
  <dxfs count="0"/>
  <tableStyles count="0" defaultTableStyle="TableStyleMedium2" defaultPivotStyle="PivotStyleLight16"/>
  <colors>
    <mruColors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Omsætning!$B$2:$AV$2</c:f>
              <c:strCache>
                <c:ptCount val="47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</c:strCache>
            </c:strRef>
          </c:cat>
          <c:val>
            <c:numRef>
              <c:f>Omsætning!$B$3:$AV$3</c:f>
              <c:numCache>
                <c:formatCode>#,##0</c:formatCode>
                <c:ptCount val="47"/>
                <c:pt idx="0">
                  <c:v>42597.992886295746</c:v>
                </c:pt>
                <c:pt idx="1">
                  <c:v>42087.539921943375</c:v>
                </c:pt>
                <c:pt idx="2">
                  <c:v>42083.581295375567</c:v>
                </c:pt>
                <c:pt idx="3">
                  <c:v>42100.121335521224</c:v>
                </c:pt>
                <c:pt idx="4">
                  <c:v>44059.956521235814</c:v>
                </c:pt>
                <c:pt idx="5">
                  <c:v>46130.05621799879</c:v>
                </c:pt>
                <c:pt idx="6">
                  <c:v>47016.478213432529</c:v>
                </c:pt>
                <c:pt idx="7">
                  <c:v>47384.944224863328</c:v>
                </c:pt>
                <c:pt idx="8">
                  <c:v>47297.565506901454</c:v>
                </c:pt>
                <c:pt idx="9">
                  <c:v>47894.889806969033</c:v>
                </c:pt>
                <c:pt idx="10">
                  <c:v>47886.347390789218</c:v>
                </c:pt>
                <c:pt idx="11">
                  <c:v>47870.524711719394</c:v>
                </c:pt>
                <c:pt idx="12">
                  <c:v>47871.153041877704</c:v>
                </c:pt>
                <c:pt idx="13">
                  <c:v>50039.302603257587</c:v>
                </c:pt>
                <c:pt idx="14">
                  <c:v>47736.390075693394</c:v>
                </c:pt>
                <c:pt idx="15">
                  <c:v>47498.20299938941</c:v>
                </c:pt>
                <c:pt idx="16">
                  <c:v>47124.507960529991</c:v>
                </c:pt>
                <c:pt idx="17">
                  <c:v>46072.581791411016</c:v>
                </c:pt>
                <c:pt idx="18">
                  <c:v>48089.716385944492</c:v>
                </c:pt>
                <c:pt idx="19">
                  <c:v>46296.744213563215</c:v>
                </c:pt>
                <c:pt idx="20">
                  <c:v>47328.92861132486</c:v>
                </c:pt>
                <c:pt idx="21">
                  <c:v>48014.052659202884</c:v>
                </c:pt>
                <c:pt idx="22">
                  <c:v>49788.237974402822</c:v>
                </c:pt>
                <c:pt idx="23">
                  <c:v>50642.522465092108</c:v>
                </c:pt>
                <c:pt idx="24">
                  <c:v>52042.268429035161</c:v>
                </c:pt>
                <c:pt idx="25">
                  <c:v>52533.571628681682</c:v>
                </c:pt>
                <c:pt idx="26">
                  <c:v>52381.782580368286</c:v>
                </c:pt>
                <c:pt idx="27">
                  <c:v>52940.399469562537</c:v>
                </c:pt>
                <c:pt idx="28">
                  <c:v>52516.382889035682</c:v>
                </c:pt>
                <c:pt idx="29">
                  <c:v>52672.582260937779</c:v>
                </c:pt>
                <c:pt idx="30">
                  <c:v>52972.156927246906</c:v>
                </c:pt>
                <c:pt idx="31">
                  <c:v>55234.585011309791</c:v>
                </c:pt>
                <c:pt idx="32">
                  <c:v>54804.927729472984</c:v>
                </c:pt>
                <c:pt idx="33">
                  <c:v>55826.169758530734</c:v>
                </c:pt>
                <c:pt idx="34">
                  <c:v>56279.237359971972</c:v>
                </c:pt>
                <c:pt idx="35">
                  <c:v>55519.81578871423</c:v>
                </c:pt>
                <c:pt idx="36">
                  <c:v>56111.394118740813</c:v>
                </c:pt>
                <c:pt idx="37">
                  <c:v>57523.500150136999</c:v>
                </c:pt>
                <c:pt idx="38">
                  <c:v>57261.283293524946</c:v>
                </c:pt>
                <c:pt idx="39">
                  <c:v>58651.678406280458</c:v>
                </c:pt>
                <c:pt idx="40">
                  <c:v>59395.495962793968</c:v>
                </c:pt>
                <c:pt idx="41">
                  <c:v>59162.364855282292</c:v>
                </c:pt>
                <c:pt idx="42">
                  <c:v>61426.071081188951</c:v>
                </c:pt>
                <c:pt idx="43">
                  <c:v>60648.327662249161</c:v>
                </c:pt>
                <c:pt idx="44">
                  <c:v>62605.520321548203</c:v>
                </c:pt>
                <c:pt idx="45" formatCode="#,##0;[Red]#,##0">
                  <c:v>60145.94662602598</c:v>
                </c:pt>
                <c:pt idx="46" formatCode="#,##0;[Red]#,##0">
                  <c:v>63310.164581447163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6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Eksport!$B$2:$AV$2</c:f>
              <c:strCache>
                <c:ptCount val="47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</c:strCache>
            </c:strRef>
          </c:cat>
          <c:val>
            <c:numRef>
              <c:f>Eksport!$B$3:$AV$3</c:f>
              <c:numCache>
                <c:formatCode>#,##0</c:formatCode>
                <c:ptCount val="47"/>
                <c:pt idx="0">
                  <c:v>7501.3401576120195</c:v>
                </c:pt>
                <c:pt idx="1">
                  <c:v>7094.554627162137</c:v>
                </c:pt>
                <c:pt idx="2">
                  <c:v>7695.7997919245727</c:v>
                </c:pt>
                <c:pt idx="3">
                  <c:v>7950.397075374276</c:v>
                </c:pt>
                <c:pt idx="4">
                  <c:v>8857.0999211668532</c:v>
                </c:pt>
                <c:pt idx="5">
                  <c:v>10533.096637087156</c:v>
                </c:pt>
                <c:pt idx="6">
                  <c:v>10333.310110005061</c:v>
                </c:pt>
                <c:pt idx="7">
                  <c:v>10534.61715853241</c:v>
                </c:pt>
                <c:pt idx="8">
                  <c:v>10574.076006444167</c:v>
                </c:pt>
                <c:pt idx="9">
                  <c:v>10778.749081514596</c:v>
                </c:pt>
                <c:pt idx="10">
                  <c:v>10665.915871630743</c:v>
                </c:pt>
                <c:pt idx="11">
                  <c:v>11322.787857358284</c:v>
                </c:pt>
                <c:pt idx="12">
                  <c:v>10432.08447805447</c:v>
                </c:pt>
                <c:pt idx="13">
                  <c:v>10998.823037474047</c:v>
                </c:pt>
                <c:pt idx="14">
                  <c:v>10744.223273450149</c:v>
                </c:pt>
                <c:pt idx="15">
                  <c:v>10493.46243310707</c:v>
                </c:pt>
                <c:pt idx="16">
                  <c:v>10616.989629239599</c:v>
                </c:pt>
                <c:pt idx="17">
                  <c:v>10468.179553109037</c:v>
                </c:pt>
                <c:pt idx="18">
                  <c:v>12334.992897088952</c:v>
                </c:pt>
                <c:pt idx="19">
                  <c:v>10797.175675346498</c:v>
                </c:pt>
                <c:pt idx="20">
                  <c:v>11646.694125456013</c:v>
                </c:pt>
                <c:pt idx="21">
                  <c:v>11416.7666787496</c:v>
                </c:pt>
                <c:pt idx="22">
                  <c:v>14010.761226327375</c:v>
                </c:pt>
                <c:pt idx="23">
                  <c:v>14761.505787736201</c:v>
                </c:pt>
                <c:pt idx="24">
                  <c:v>15365.450650027433</c:v>
                </c:pt>
                <c:pt idx="25">
                  <c:v>15920.033862448267</c:v>
                </c:pt>
                <c:pt idx="26">
                  <c:v>15569.450772831842</c:v>
                </c:pt>
                <c:pt idx="27">
                  <c:v>15585.424122587592</c:v>
                </c:pt>
                <c:pt idx="28">
                  <c:v>14855.441827009588</c:v>
                </c:pt>
                <c:pt idx="29">
                  <c:v>15149.201399923149</c:v>
                </c:pt>
                <c:pt idx="30">
                  <c:v>15816.745059652314</c:v>
                </c:pt>
                <c:pt idx="31">
                  <c:v>16554.175056888114</c:v>
                </c:pt>
                <c:pt idx="32">
                  <c:v>16691.901156240601</c:v>
                </c:pt>
                <c:pt idx="33">
                  <c:v>16640.629815299868</c:v>
                </c:pt>
                <c:pt idx="34">
                  <c:v>17715.623853469886</c:v>
                </c:pt>
                <c:pt idx="35">
                  <c:v>16878.706568890095</c:v>
                </c:pt>
                <c:pt idx="36">
                  <c:v>16306.320885794468</c:v>
                </c:pt>
                <c:pt idx="37">
                  <c:v>17139.180764489625</c:v>
                </c:pt>
                <c:pt idx="38">
                  <c:v>17164.509808995255</c:v>
                </c:pt>
                <c:pt idx="39">
                  <c:v>18440.84784573843</c:v>
                </c:pt>
                <c:pt idx="40">
                  <c:v>18867.618912657039</c:v>
                </c:pt>
                <c:pt idx="41">
                  <c:v>19126.0565301151</c:v>
                </c:pt>
                <c:pt idx="42">
                  <c:v>19627.80179545116</c:v>
                </c:pt>
                <c:pt idx="43">
                  <c:v>19590.06937592792</c:v>
                </c:pt>
                <c:pt idx="44">
                  <c:v>20736.886852011139</c:v>
                </c:pt>
                <c:pt idx="45">
                  <c:v>19410.9404179548</c:v>
                </c:pt>
                <c:pt idx="46">
                  <c:v>20573.375846788211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Beskæftigede!$B$2:$AE$2</c:f>
              <c:strCache>
                <c:ptCount val="30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</c:strCache>
            </c:strRef>
          </c:cat>
          <c:val>
            <c:numRef>
              <c:f>Beskæftigede!$B$3:$AE$3</c:f>
              <c:numCache>
                <c:formatCode>#,##0</c:formatCode>
                <c:ptCount val="30"/>
                <c:pt idx="0">
                  <c:v>79388.866457955228</c:v>
                </c:pt>
                <c:pt idx="1">
                  <c:v>79086.016988450632</c:v>
                </c:pt>
                <c:pt idx="2">
                  <c:v>79210.241465426545</c:v>
                </c:pt>
                <c:pt idx="3">
                  <c:v>79390.665117025303</c:v>
                </c:pt>
                <c:pt idx="4">
                  <c:v>79724.814201993024</c:v>
                </c:pt>
                <c:pt idx="5">
                  <c:v>80087.223321726633</c:v>
                </c:pt>
                <c:pt idx="6">
                  <c:v>80378.512991691197</c:v>
                </c:pt>
                <c:pt idx="7">
                  <c:v>79998.281620656635</c:v>
                </c:pt>
                <c:pt idx="8">
                  <c:v>80565.508332537778</c:v>
                </c:pt>
                <c:pt idx="9">
                  <c:v>80965.494251565528</c:v>
                </c:pt>
                <c:pt idx="10">
                  <c:v>81386.310767554154</c:v>
                </c:pt>
                <c:pt idx="11">
                  <c:v>82579.52177952847</c:v>
                </c:pt>
                <c:pt idx="12">
                  <c:v>82735.824478059018</c:v>
                </c:pt>
                <c:pt idx="13">
                  <c:v>83550.768904551776</c:v>
                </c:pt>
                <c:pt idx="14">
                  <c:v>84150.107518133911</c:v>
                </c:pt>
                <c:pt idx="15">
                  <c:v>84712.711495311843</c:v>
                </c:pt>
                <c:pt idx="16">
                  <c:v>85515.413665884364</c:v>
                </c:pt>
                <c:pt idx="17">
                  <c:v>85799.057150788431</c:v>
                </c:pt>
                <c:pt idx="18">
                  <c:v>86524.936559557289</c:v>
                </c:pt>
                <c:pt idx="19">
                  <c:v>87294.303702716352</c:v>
                </c:pt>
                <c:pt idx="20">
                  <c:v>88340.950802795574</c:v>
                </c:pt>
                <c:pt idx="21">
                  <c:v>89119.247584724435</c:v>
                </c:pt>
                <c:pt idx="22">
                  <c:v>89765.715248340421</c:v>
                </c:pt>
                <c:pt idx="23">
                  <c:v>90195.036527246528</c:v>
                </c:pt>
                <c:pt idx="24">
                  <c:v>91025.472050959273</c:v>
                </c:pt>
                <c:pt idx="25">
                  <c:v>91767.097036007719</c:v>
                </c:pt>
                <c:pt idx="26">
                  <c:v>93149.861698002424</c:v>
                </c:pt>
                <c:pt idx="27">
                  <c:v>94290.949874770668</c:v>
                </c:pt>
                <c:pt idx="28">
                  <c:v>94225.090330063642</c:v>
                </c:pt>
                <c:pt idx="29">
                  <c:v>94025.030123152872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95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Løn!$B$2:$AF$2</c:f>
              <c:strCache>
                <c:ptCount val="31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</c:strCache>
            </c:strRef>
          </c:cat>
          <c:val>
            <c:numRef>
              <c:f>Løn!$B$3:$AF$3</c:f>
              <c:numCache>
                <c:formatCode>#,##0</c:formatCode>
                <c:ptCount val="31"/>
                <c:pt idx="0">
                  <c:v>47581.107846307299</c:v>
                </c:pt>
                <c:pt idx="1">
                  <c:v>47795.07949143002</c:v>
                </c:pt>
                <c:pt idx="2">
                  <c:v>48091.970865402756</c:v>
                </c:pt>
                <c:pt idx="3">
                  <c:v>47881.58887389888</c:v>
                </c:pt>
                <c:pt idx="4">
                  <c:v>47538.917710216767</c:v>
                </c:pt>
                <c:pt idx="5">
                  <c:v>48053.560264072286</c:v>
                </c:pt>
                <c:pt idx="6">
                  <c:v>48049.675154307239</c:v>
                </c:pt>
                <c:pt idx="7">
                  <c:v>48291.993856203917</c:v>
                </c:pt>
                <c:pt idx="8">
                  <c:v>48595.775021596375</c:v>
                </c:pt>
                <c:pt idx="9">
                  <c:v>48855.504417517797</c:v>
                </c:pt>
                <c:pt idx="10">
                  <c:v>49014.137152149728</c:v>
                </c:pt>
                <c:pt idx="11">
                  <c:v>48751.994855402991</c:v>
                </c:pt>
                <c:pt idx="12">
                  <c:v>49355.011919679942</c:v>
                </c:pt>
                <c:pt idx="13">
                  <c:v>48856.391050426522</c:v>
                </c:pt>
                <c:pt idx="14">
                  <c:v>49032.348172903097</c:v>
                </c:pt>
                <c:pt idx="15">
                  <c:v>49057.21380886549</c:v>
                </c:pt>
                <c:pt idx="16">
                  <c:v>48991.515830338438</c:v>
                </c:pt>
                <c:pt idx="17">
                  <c:v>48868.411114384748</c:v>
                </c:pt>
                <c:pt idx="18">
                  <c:v>48984.364701983111</c:v>
                </c:pt>
                <c:pt idx="19">
                  <c:v>49180.095936729798</c:v>
                </c:pt>
                <c:pt idx="20">
                  <c:v>49279.827925728248</c:v>
                </c:pt>
                <c:pt idx="21">
                  <c:v>50807.247372151287</c:v>
                </c:pt>
                <c:pt idx="22">
                  <c:v>49319.77670753179</c:v>
                </c:pt>
                <c:pt idx="23">
                  <c:v>49599.275495615817</c:v>
                </c:pt>
                <c:pt idx="24">
                  <c:v>49975.297138472284</c:v>
                </c:pt>
                <c:pt idx="25">
                  <c:v>49975.275493790738</c:v>
                </c:pt>
                <c:pt idx="26">
                  <c:v>50036.396805212913</c:v>
                </c:pt>
                <c:pt idx="27">
                  <c:v>49865.136831849966</c:v>
                </c:pt>
                <c:pt idx="28">
                  <c:v>49736.94718505293</c:v>
                </c:pt>
                <c:pt idx="29">
                  <c:v>50047.121283640474</c:v>
                </c:pt>
                <c:pt idx="30">
                  <c:v>50444.513951972687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12</xdr:row>
      <xdr:rowOff>190499</xdr:rowOff>
    </xdr:from>
    <xdr:to>
      <xdr:col>7</xdr:col>
      <xdr:colOff>381000</xdr:colOff>
      <xdr:row>34</xdr:row>
      <xdr:rowOff>123824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33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AW21"/>
  <sheetViews>
    <sheetView tabSelected="1" workbookViewId="0"/>
  </sheetViews>
  <sheetFormatPr defaultRowHeight="15"/>
  <cols>
    <col min="1" max="1" width="47.28515625" customWidth="1"/>
    <col min="2" max="46" width="10.28515625" customWidth="1"/>
  </cols>
  <sheetData>
    <row r="1" spans="1:49" ht="18.75">
      <c r="A1" s="17" t="s">
        <v>39</v>
      </c>
    </row>
    <row r="2" spans="1:49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6" t="s">
        <v>58</v>
      </c>
      <c r="AS2" s="46" t="s">
        <v>59</v>
      </c>
      <c r="AT2" s="18" t="s">
        <v>62</v>
      </c>
      <c r="AU2" s="18" t="s">
        <v>64</v>
      </c>
      <c r="AV2" s="18" t="s">
        <v>65</v>
      </c>
    </row>
    <row r="3" spans="1:49" s="29" customFormat="1">
      <c r="A3" s="21" t="s">
        <v>27</v>
      </c>
      <c r="B3" s="52">
        <v>42597.992886295746</v>
      </c>
      <c r="C3" s="52">
        <v>42087.539921943375</v>
      </c>
      <c r="D3" s="52">
        <v>42083.581295375567</v>
      </c>
      <c r="E3" s="52">
        <v>42100.121335521224</v>
      </c>
      <c r="F3" s="52">
        <v>44059.956521235814</v>
      </c>
      <c r="G3" s="52">
        <v>46130.05621799879</v>
      </c>
      <c r="H3" s="52">
        <v>47016.478213432529</v>
      </c>
      <c r="I3" s="52">
        <v>47384.944224863328</v>
      </c>
      <c r="J3" s="52">
        <v>47297.565506901454</v>
      </c>
      <c r="K3" s="52">
        <v>47894.889806969033</v>
      </c>
      <c r="L3" s="52">
        <v>47886.347390789218</v>
      </c>
      <c r="M3" s="52">
        <v>47870.524711719394</v>
      </c>
      <c r="N3" s="52">
        <v>47871.153041877704</v>
      </c>
      <c r="O3" s="52">
        <v>50039.302603257587</v>
      </c>
      <c r="P3" s="52">
        <v>47736.390075693394</v>
      </c>
      <c r="Q3" s="52">
        <v>47498.20299938941</v>
      </c>
      <c r="R3" s="52">
        <v>47124.507960529991</v>
      </c>
      <c r="S3" s="52">
        <v>46072.581791411016</v>
      </c>
      <c r="T3" s="52">
        <v>48089.716385944492</v>
      </c>
      <c r="U3" s="52">
        <v>46296.744213563215</v>
      </c>
      <c r="V3" s="52">
        <v>47328.92861132486</v>
      </c>
      <c r="W3" s="52">
        <v>48014.052659202884</v>
      </c>
      <c r="X3" s="52">
        <v>49788.237974402822</v>
      </c>
      <c r="Y3" s="52">
        <v>50642.522465092108</v>
      </c>
      <c r="Z3" s="52">
        <v>52042.268429035161</v>
      </c>
      <c r="AA3" s="52">
        <v>52533.571628681682</v>
      </c>
      <c r="AB3" s="52">
        <v>52381.782580368286</v>
      </c>
      <c r="AC3" s="52">
        <v>52940.399469562537</v>
      </c>
      <c r="AD3" s="52">
        <v>52516.382889035682</v>
      </c>
      <c r="AE3" s="52">
        <v>52672.582260937779</v>
      </c>
      <c r="AF3" s="52">
        <v>52972.156927246906</v>
      </c>
      <c r="AG3" s="52">
        <v>55234.585011309791</v>
      </c>
      <c r="AH3" s="52">
        <v>54804.927729472984</v>
      </c>
      <c r="AI3" s="52">
        <v>55826.169758530734</v>
      </c>
      <c r="AJ3" s="52">
        <v>56279.237359971972</v>
      </c>
      <c r="AK3" s="52">
        <v>55519.81578871423</v>
      </c>
      <c r="AL3" s="52">
        <v>56111.394118740813</v>
      </c>
      <c r="AM3" s="52">
        <v>57523.500150136999</v>
      </c>
      <c r="AN3" s="52">
        <v>57261.283293524946</v>
      </c>
      <c r="AO3" s="52">
        <v>58651.678406280458</v>
      </c>
      <c r="AP3" s="52">
        <v>59395.495962793968</v>
      </c>
      <c r="AQ3" s="52">
        <v>59162.364855282292</v>
      </c>
      <c r="AR3" s="52">
        <v>61426.071081188951</v>
      </c>
      <c r="AS3" s="52">
        <v>60648.327662249161</v>
      </c>
      <c r="AT3" s="53">
        <v>62605.520321548203</v>
      </c>
      <c r="AU3" s="54">
        <v>60145.94662602598</v>
      </c>
      <c r="AV3" s="56">
        <v>63310.164581447163</v>
      </c>
    </row>
    <row r="4" spans="1:49" s="42" customForma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9" s="42" customFormat="1">
      <c r="A5" s="40" t="s">
        <v>28</v>
      </c>
      <c r="B5" s="43" t="s">
        <v>40</v>
      </c>
      <c r="C5" s="43" t="s">
        <v>41</v>
      </c>
      <c r="D5" s="43" t="s">
        <v>42</v>
      </c>
      <c r="E5" s="43" t="s">
        <v>43</v>
      </c>
      <c r="F5" s="43" t="s">
        <v>44</v>
      </c>
      <c r="G5" s="43" t="s">
        <v>45</v>
      </c>
      <c r="H5" s="43" t="s">
        <v>46</v>
      </c>
      <c r="I5" s="43" t="s">
        <v>47</v>
      </c>
      <c r="J5" s="43" t="s">
        <v>48</v>
      </c>
      <c r="K5" s="43" t="s">
        <v>49</v>
      </c>
      <c r="L5" s="43" t="s">
        <v>50</v>
      </c>
      <c r="M5" s="43" t="s">
        <v>51</v>
      </c>
      <c r="N5" s="43" t="s">
        <v>52</v>
      </c>
      <c r="O5" s="43" t="s">
        <v>53</v>
      </c>
      <c r="P5" s="43" t="s">
        <v>54</v>
      </c>
      <c r="Q5" s="43" t="s">
        <v>55</v>
      </c>
      <c r="R5" s="43" t="s">
        <v>1</v>
      </c>
      <c r="S5" s="43" t="s">
        <v>2</v>
      </c>
      <c r="T5" s="43" t="s">
        <v>3</v>
      </c>
      <c r="U5" s="43" t="s">
        <v>4</v>
      </c>
      <c r="V5" s="43" t="s">
        <v>5</v>
      </c>
      <c r="W5" s="43" t="s">
        <v>6</v>
      </c>
      <c r="X5" s="43" t="s">
        <v>7</v>
      </c>
      <c r="Y5" s="43" t="s">
        <v>8</v>
      </c>
      <c r="Z5" s="43" t="s">
        <v>9</v>
      </c>
      <c r="AA5" s="43" t="s">
        <v>10</v>
      </c>
      <c r="AB5" s="43" t="s">
        <v>11</v>
      </c>
      <c r="AC5" s="43" t="s">
        <v>12</v>
      </c>
      <c r="AD5" s="43" t="s">
        <v>13</v>
      </c>
      <c r="AE5" s="43" t="s">
        <v>14</v>
      </c>
      <c r="AF5" s="43" t="s">
        <v>15</v>
      </c>
      <c r="AG5" s="43" t="s">
        <v>16</v>
      </c>
      <c r="AH5" s="43" t="s">
        <v>17</v>
      </c>
      <c r="AI5" s="43" t="s">
        <v>18</v>
      </c>
      <c r="AJ5" s="43" t="s">
        <v>19</v>
      </c>
      <c r="AK5" s="43" t="s">
        <v>20</v>
      </c>
      <c r="AL5" s="43" t="s">
        <v>21</v>
      </c>
      <c r="AM5" s="43" t="s">
        <v>22</v>
      </c>
      <c r="AN5" s="43" t="s">
        <v>23</v>
      </c>
      <c r="AO5" s="43" t="s">
        <v>24</v>
      </c>
      <c r="AP5" s="43" t="s">
        <v>25</v>
      </c>
      <c r="AQ5" s="43" t="s">
        <v>26</v>
      </c>
      <c r="AR5" s="46" t="s">
        <v>58</v>
      </c>
      <c r="AS5" s="46" t="s">
        <v>59</v>
      </c>
      <c r="AT5" s="18" t="s">
        <v>62</v>
      </c>
      <c r="AU5" s="51" t="s">
        <v>64</v>
      </c>
      <c r="AV5" s="51" t="s">
        <v>65</v>
      </c>
    </row>
    <row r="6" spans="1:49" s="42" customFormat="1">
      <c r="A6" s="42" t="s">
        <v>29</v>
      </c>
      <c r="B6" s="28">
        <v>2127.6176673618165</v>
      </c>
      <c r="C6" s="28">
        <v>1910.5562467271595</v>
      </c>
      <c r="D6" s="28">
        <v>2098.2728021752978</v>
      </c>
      <c r="E6" s="28">
        <v>2250.8098220601878</v>
      </c>
      <c r="F6" s="28">
        <v>2321.0903575615471</v>
      </c>
      <c r="G6" s="28">
        <v>2339.873413371075</v>
      </c>
      <c r="H6" s="28">
        <v>2516.0563863595717</v>
      </c>
      <c r="I6" s="28">
        <v>2460.3253213992157</v>
      </c>
      <c r="J6" s="28">
        <v>2262.6093673450323</v>
      </c>
      <c r="K6" s="28">
        <v>2179.314437929439</v>
      </c>
      <c r="L6" s="28">
        <v>2168.4239153979365</v>
      </c>
      <c r="M6" s="28">
        <v>2173.5997568179446</v>
      </c>
      <c r="N6" s="28">
        <v>2287.6446520968211</v>
      </c>
      <c r="O6" s="28">
        <v>2276.0277002165362</v>
      </c>
      <c r="P6" s="28">
        <v>2045.4262240782659</v>
      </c>
      <c r="Q6" s="28">
        <v>1996.1434664628302</v>
      </c>
      <c r="R6" s="28">
        <v>2140.9894138194622</v>
      </c>
      <c r="S6" s="28">
        <v>2081.0643877999537</v>
      </c>
      <c r="T6" s="28">
        <v>2141.8618100894109</v>
      </c>
      <c r="U6" s="28">
        <v>2110.7908732945839</v>
      </c>
      <c r="V6" s="28">
        <v>2006.035657706946</v>
      </c>
      <c r="W6" s="28">
        <v>2175.2279674969968</v>
      </c>
      <c r="X6" s="28">
        <v>2197.5567199043558</v>
      </c>
      <c r="Y6" s="28">
        <v>2342.4537994796378</v>
      </c>
      <c r="Z6" s="28">
        <v>2175.5785464337127</v>
      </c>
      <c r="AA6" s="28">
        <v>2280.9210619275768</v>
      </c>
      <c r="AB6" s="28">
        <v>2282.2180300931959</v>
      </c>
      <c r="AC6" s="28">
        <v>2196.2761256429521</v>
      </c>
      <c r="AD6" s="28">
        <v>2138.7237585733787</v>
      </c>
      <c r="AE6" s="28">
        <v>1997.5089294363202</v>
      </c>
      <c r="AF6" s="28">
        <v>1990.5385146599554</v>
      </c>
      <c r="AG6" s="28">
        <v>2010.9556957646785</v>
      </c>
      <c r="AH6" s="28">
        <v>1990.4519482992005</v>
      </c>
      <c r="AI6" s="28">
        <v>2071.4275904442643</v>
      </c>
      <c r="AJ6" s="28">
        <v>2047.9778477721343</v>
      </c>
      <c r="AK6" s="28">
        <v>2042.1775206975133</v>
      </c>
      <c r="AL6" s="28">
        <v>2138.4934465008414</v>
      </c>
      <c r="AM6" s="28">
        <v>2192.3914094616453</v>
      </c>
      <c r="AN6" s="28">
        <v>2438.8613607800899</v>
      </c>
      <c r="AO6" s="28">
        <v>2145.3811588230419</v>
      </c>
      <c r="AP6" s="28">
        <v>2468.1930583450799</v>
      </c>
      <c r="AQ6" s="28">
        <v>2478.9848574049047</v>
      </c>
      <c r="AR6" s="28">
        <v>2335.5140876711903</v>
      </c>
      <c r="AS6" s="28">
        <v>2421.4266723354785</v>
      </c>
      <c r="AT6" s="48">
        <v>2367.8290879628103</v>
      </c>
      <c r="AU6" s="48">
        <v>2315.7974916698322</v>
      </c>
      <c r="AV6" s="48">
        <v>2510.7473255629125</v>
      </c>
    </row>
    <row r="7" spans="1:49" s="42" customFormat="1">
      <c r="A7" s="42" t="s">
        <v>30</v>
      </c>
      <c r="B7" s="28">
        <v>13035.019621221238</v>
      </c>
      <c r="C7" s="28">
        <v>12815.266626788185</v>
      </c>
      <c r="D7" s="28">
        <v>12910.628534415368</v>
      </c>
      <c r="E7" s="28">
        <v>12802.41580584547</v>
      </c>
      <c r="F7" s="28">
        <v>13346.580844295591</v>
      </c>
      <c r="G7" s="28">
        <v>13596.428074535543</v>
      </c>
      <c r="H7" s="28">
        <v>14262.518464925852</v>
      </c>
      <c r="I7" s="28">
        <v>14486.331531933298</v>
      </c>
      <c r="J7" s="28">
        <v>14547.505151845369</v>
      </c>
      <c r="K7" s="28">
        <v>14703.20361026807</v>
      </c>
      <c r="L7" s="28">
        <v>14999.942807737465</v>
      </c>
      <c r="M7" s="28">
        <v>15040.465389020012</v>
      </c>
      <c r="N7" s="28">
        <v>15074.096909133475</v>
      </c>
      <c r="O7" s="28">
        <v>15337.628128958266</v>
      </c>
      <c r="P7" s="28">
        <v>14754.909748022641</v>
      </c>
      <c r="Q7" s="28">
        <v>14899.452278226405</v>
      </c>
      <c r="R7" s="28">
        <v>14973.611760021146</v>
      </c>
      <c r="S7" s="28">
        <v>14389.238787469254</v>
      </c>
      <c r="T7" s="28">
        <v>16077.52819096303</v>
      </c>
      <c r="U7" s="28">
        <v>14401.647593079701</v>
      </c>
      <c r="V7" s="28">
        <v>15083.66817482666</v>
      </c>
      <c r="W7" s="28">
        <v>15342.523494541363</v>
      </c>
      <c r="X7" s="28">
        <v>16093.551460617909</v>
      </c>
      <c r="Y7" s="28">
        <v>16525.040154587008</v>
      </c>
      <c r="Z7" s="28">
        <v>17154.151971681869</v>
      </c>
      <c r="AA7" s="28">
        <v>17149.080039241104</v>
      </c>
      <c r="AB7" s="28">
        <v>17008.549069988338</v>
      </c>
      <c r="AC7" s="28">
        <v>17264.940362951031</v>
      </c>
      <c r="AD7" s="28">
        <v>16839.433538298643</v>
      </c>
      <c r="AE7" s="28">
        <v>16933.934198752784</v>
      </c>
      <c r="AF7" s="28">
        <v>16449.533507183831</v>
      </c>
      <c r="AG7" s="28">
        <v>18184.103242427602</v>
      </c>
      <c r="AH7" s="28">
        <v>17636.040279981578</v>
      </c>
      <c r="AI7" s="28">
        <v>17966.858429844568</v>
      </c>
      <c r="AJ7" s="28">
        <v>18413.665905091741</v>
      </c>
      <c r="AK7" s="28">
        <v>17298.145379665671</v>
      </c>
      <c r="AL7" s="28">
        <v>17897.968847049538</v>
      </c>
      <c r="AM7" s="28">
        <v>18616.627988377255</v>
      </c>
      <c r="AN7" s="28">
        <v>18194.364756794304</v>
      </c>
      <c r="AO7" s="28">
        <v>19137.121066922438</v>
      </c>
      <c r="AP7" s="28">
        <v>18655.672667194329</v>
      </c>
      <c r="AQ7" s="28">
        <v>18161.548701122778</v>
      </c>
      <c r="AR7" s="28">
        <v>18882.712497912835</v>
      </c>
      <c r="AS7" s="28">
        <v>18840.07271559133</v>
      </c>
      <c r="AT7" s="48">
        <v>19321.86952422731</v>
      </c>
      <c r="AU7" s="48">
        <v>19383.677844539136</v>
      </c>
      <c r="AV7" s="48">
        <v>19586.275779277999</v>
      </c>
    </row>
    <row r="8" spans="1:49" s="44" customFormat="1">
      <c r="A8" s="44" t="s">
        <v>31</v>
      </c>
      <c r="B8" s="28">
        <v>707.17018324596916</v>
      </c>
      <c r="C8" s="28">
        <v>564.27781191881763</v>
      </c>
      <c r="D8" s="28">
        <v>683.77177240948095</v>
      </c>
      <c r="E8" s="28">
        <v>581.13426610388808</v>
      </c>
      <c r="F8" s="28">
        <v>1103.5413736037078</v>
      </c>
      <c r="G8" s="28">
        <v>1356.9082848006901</v>
      </c>
      <c r="H8" s="28">
        <v>1095.3583722209808</v>
      </c>
      <c r="I8" s="28">
        <v>1451.2830232303772</v>
      </c>
      <c r="J8" s="28">
        <v>1230.0616374862602</v>
      </c>
      <c r="K8" s="28">
        <v>1407.2517800020296</v>
      </c>
      <c r="L8" s="28">
        <v>1297.4099980128826</v>
      </c>
      <c r="M8" s="28">
        <v>1187.7565562172945</v>
      </c>
      <c r="N8" s="28">
        <v>1083.4886745200699</v>
      </c>
      <c r="O8" s="28">
        <v>1021.1032922409881</v>
      </c>
      <c r="P8" s="28">
        <v>1125.6074126960411</v>
      </c>
      <c r="Q8" s="28">
        <v>1151.8883650054802</v>
      </c>
      <c r="R8" s="28">
        <v>1234.8591056283117</v>
      </c>
      <c r="S8" s="28">
        <v>1181.3172263983881</v>
      </c>
      <c r="T8" s="28">
        <v>1323.7963706250696</v>
      </c>
      <c r="U8" s="28">
        <v>1279.5688419038584</v>
      </c>
      <c r="V8" s="28">
        <v>1667.7922293742254</v>
      </c>
      <c r="W8" s="28">
        <v>1698.3998742767751</v>
      </c>
      <c r="X8" s="28">
        <v>1936.4059595773977</v>
      </c>
      <c r="Y8" s="28">
        <v>1978.5593486670261</v>
      </c>
      <c r="Z8" s="28">
        <v>1916.1348930795446</v>
      </c>
      <c r="AA8" s="28">
        <v>2109.6829543727022</v>
      </c>
      <c r="AB8" s="28">
        <v>2087.0401453760264</v>
      </c>
      <c r="AC8" s="28">
        <v>2361.0438502142538</v>
      </c>
      <c r="AD8" s="28">
        <v>2109.0964321769593</v>
      </c>
      <c r="AE8" s="28">
        <v>2129.78462063491</v>
      </c>
      <c r="AF8" s="28">
        <v>2419.0234966080434</v>
      </c>
      <c r="AG8" s="28">
        <v>2127.3714533991724</v>
      </c>
      <c r="AH8" s="28">
        <v>2336.5104749778425</v>
      </c>
      <c r="AI8" s="28">
        <v>2378.5278659057385</v>
      </c>
      <c r="AJ8" s="28">
        <v>2285.187688942684</v>
      </c>
      <c r="AK8" s="28">
        <v>2325.347722089733</v>
      </c>
      <c r="AL8" s="28">
        <v>2249.3298736984007</v>
      </c>
      <c r="AM8" s="28">
        <v>2657.2895297779787</v>
      </c>
      <c r="AN8" s="28">
        <v>2502.225369076004</v>
      </c>
      <c r="AO8" s="28">
        <v>2915.1244931700053</v>
      </c>
      <c r="AP8" s="28">
        <v>2988.1869637267387</v>
      </c>
      <c r="AQ8" s="28">
        <v>2992.0634827113727</v>
      </c>
      <c r="AR8" s="28">
        <v>3302.6933439066133</v>
      </c>
      <c r="AS8" s="28">
        <v>3347.165647512913</v>
      </c>
      <c r="AT8" s="48">
        <v>3650.0590880844456</v>
      </c>
      <c r="AU8" s="48">
        <v>3341.0706027115612</v>
      </c>
      <c r="AV8" s="48">
        <v>3527.7606716380005</v>
      </c>
      <c r="AW8" s="42"/>
    </row>
    <row r="9" spans="1:49" s="44" customFormat="1">
      <c r="A9" s="44" t="s">
        <v>32</v>
      </c>
      <c r="B9" s="28">
        <v>10513.767072074617</v>
      </c>
      <c r="C9" s="28">
        <v>10808.038570695588</v>
      </c>
      <c r="D9" s="28">
        <v>10579.336638651692</v>
      </c>
      <c r="E9" s="28">
        <v>10700.195827309914</v>
      </c>
      <c r="F9" s="28">
        <v>10745.168851022305</v>
      </c>
      <c r="G9" s="28">
        <v>11087.739736153737</v>
      </c>
      <c r="H9" s="28">
        <v>11310.484190076857</v>
      </c>
      <c r="I9" s="28">
        <v>11215.359499648299</v>
      </c>
      <c r="J9" s="28">
        <v>11520.500388562219</v>
      </c>
      <c r="K9" s="28">
        <v>11463.721305409881</v>
      </c>
      <c r="L9" s="28">
        <v>11451.48658776179</v>
      </c>
      <c r="M9" s="28">
        <v>11034.678431189574</v>
      </c>
      <c r="N9" s="28">
        <v>11065.230083536595</v>
      </c>
      <c r="O9" s="28">
        <v>13250.674663744774</v>
      </c>
      <c r="P9" s="28">
        <v>11398.667751421084</v>
      </c>
      <c r="Q9" s="28">
        <v>11070.982724778249</v>
      </c>
      <c r="R9" s="28">
        <v>10616.572679112578</v>
      </c>
      <c r="S9" s="28">
        <v>10407.624097130725</v>
      </c>
      <c r="T9" s="28">
        <v>10369.032802886675</v>
      </c>
      <c r="U9" s="28">
        <v>10156.812632300696</v>
      </c>
      <c r="V9" s="28">
        <v>10181.09356066182</v>
      </c>
      <c r="W9" s="28">
        <v>10116.14598726489</v>
      </c>
      <c r="X9" s="28">
        <v>10537.969968690855</v>
      </c>
      <c r="Y9" s="28">
        <v>10814.591119370847</v>
      </c>
      <c r="Z9" s="28">
        <v>10783.66188926116</v>
      </c>
      <c r="AA9" s="28">
        <v>11073.615614369568</v>
      </c>
      <c r="AB9" s="28">
        <v>10727.191689070998</v>
      </c>
      <c r="AC9" s="28">
        <v>10500.309078256825</v>
      </c>
      <c r="AD9" s="28">
        <v>10555.133303165707</v>
      </c>
      <c r="AE9" s="28">
        <v>10536.815520350958</v>
      </c>
      <c r="AF9" s="28">
        <v>10558.124176924683</v>
      </c>
      <c r="AG9" s="28">
        <v>11033.218546490154</v>
      </c>
      <c r="AH9" s="28">
        <v>10899.362969771653</v>
      </c>
      <c r="AI9" s="28">
        <v>10620.697553661399</v>
      </c>
      <c r="AJ9" s="28">
        <v>10520.732150413713</v>
      </c>
      <c r="AK9" s="28">
        <v>10507.065982810464</v>
      </c>
      <c r="AL9" s="28">
        <v>10411.798457292423</v>
      </c>
      <c r="AM9" s="28">
        <v>10444.993204400194</v>
      </c>
      <c r="AN9" s="28">
        <v>10432.88761063359</v>
      </c>
      <c r="AO9" s="28">
        <v>10077.897899793828</v>
      </c>
      <c r="AP9" s="28">
        <v>10298.781344343253</v>
      </c>
      <c r="AQ9" s="28">
        <v>10292.475838382208</v>
      </c>
      <c r="AR9" s="28">
        <v>10080.054391881356</v>
      </c>
      <c r="AS9" s="28">
        <v>9924.2968630422474</v>
      </c>
      <c r="AT9" s="48">
        <v>9747.6926155920628</v>
      </c>
      <c r="AU9" s="48">
        <v>9755.663022127048</v>
      </c>
      <c r="AV9" s="48">
        <v>9977.3131625636306</v>
      </c>
      <c r="AW9" s="42"/>
    </row>
    <row r="10" spans="1:49" s="44" customFormat="1">
      <c r="A10" s="44" t="s">
        <v>33</v>
      </c>
      <c r="B10" s="28">
        <v>15128.425967181649</v>
      </c>
      <c r="C10" s="28">
        <v>14870.454379249153</v>
      </c>
      <c r="D10" s="28">
        <v>14656.153393814951</v>
      </c>
      <c r="E10" s="28">
        <v>14615.611452854831</v>
      </c>
      <c r="F10" s="28">
        <v>15453.151146197913</v>
      </c>
      <c r="G10" s="28">
        <v>16232.842098247524</v>
      </c>
      <c r="H10" s="28">
        <v>16439.311186954434</v>
      </c>
      <c r="I10" s="28">
        <v>16323.905043555103</v>
      </c>
      <c r="J10" s="28">
        <v>16213.612304429053</v>
      </c>
      <c r="K10" s="28">
        <v>16555.585701843091</v>
      </c>
      <c r="L10" s="28">
        <v>16347.467220585571</v>
      </c>
      <c r="M10" s="28">
        <v>16410.414236560191</v>
      </c>
      <c r="N10" s="28">
        <v>16706.223660985976</v>
      </c>
      <c r="O10" s="28">
        <v>16538.614213917965</v>
      </c>
      <c r="P10" s="28">
        <v>16693.731585570382</v>
      </c>
      <c r="Q10" s="28">
        <v>16657.575846844447</v>
      </c>
      <c r="R10" s="28">
        <v>16341.703115247727</v>
      </c>
      <c r="S10" s="28">
        <v>16140.205736370099</v>
      </c>
      <c r="T10" s="28">
        <v>16268.409889528106</v>
      </c>
      <c r="U10" s="28">
        <v>16378.857408310465</v>
      </c>
      <c r="V10" s="28">
        <v>16421.37965335925</v>
      </c>
      <c r="W10" s="28">
        <v>16653.758882189577</v>
      </c>
      <c r="X10" s="28">
        <v>16962.751917894137</v>
      </c>
      <c r="Y10" s="28">
        <v>16752.831211645131</v>
      </c>
      <c r="Z10" s="28">
        <v>18038.987949411887</v>
      </c>
      <c r="AA10" s="28">
        <v>17929.255861433729</v>
      </c>
      <c r="AB10" s="28">
        <v>18072.3190035349</v>
      </c>
      <c r="AC10" s="28">
        <v>18454.234829061672</v>
      </c>
      <c r="AD10" s="28">
        <v>18633.506621351742</v>
      </c>
      <c r="AE10" s="28">
        <v>18678.346354135479</v>
      </c>
      <c r="AF10" s="28">
        <v>19066.557907547729</v>
      </c>
      <c r="AG10" s="28">
        <v>19349.595746970426</v>
      </c>
      <c r="AH10" s="28">
        <v>19418.188134117674</v>
      </c>
      <c r="AI10" s="28">
        <v>20234.010316429969</v>
      </c>
      <c r="AJ10" s="28">
        <v>20409.634463633567</v>
      </c>
      <c r="AK10" s="28">
        <v>20694.720740822213</v>
      </c>
      <c r="AL10" s="28">
        <v>20682.053248816617</v>
      </c>
      <c r="AM10" s="28">
        <v>20871.246630854959</v>
      </c>
      <c r="AN10" s="28">
        <v>20892.678297055467</v>
      </c>
      <c r="AO10" s="28">
        <v>21237.166725303588</v>
      </c>
      <c r="AP10" s="28">
        <v>21693.524420002494</v>
      </c>
      <c r="AQ10" s="28">
        <v>21813.090472543121</v>
      </c>
      <c r="AR10" s="28">
        <v>23280.15937378637</v>
      </c>
      <c r="AS10" s="28">
        <v>22501.289674486288</v>
      </c>
      <c r="AT10" s="48">
        <v>23710.655082694961</v>
      </c>
      <c r="AU10" s="48">
        <v>21869.092695669708</v>
      </c>
      <c r="AV10" s="48">
        <v>23811.818431445317</v>
      </c>
      <c r="AW10" s="42"/>
    </row>
    <row r="11" spans="1:49" s="45" customFormat="1">
      <c r="A11" s="45" t="s">
        <v>34</v>
      </c>
      <c r="B11" s="28">
        <v>1085.9923752104555</v>
      </c>
      <c r="C11" s="28">
        <v>1118.9462865644775</v>
      </c>
      <c r="D11" s="28">
        <v>1155.4181539087781</v>
      </c>
      <c r="E11" s="28">
        <v>1149.9541613469369</v>
      </c>
      <c r="F11" s="28">
        <v>1090.4239485547448</v>
      </c>
      <c r="G11" s="28">
        <v>1516.264610890217</v>
      </c>
      <c r="H11" s="28">
        <v>1392.7496128948362</v>
      </c>
      <c r="I11" s="28">
        <v>1447.7398050970339</v>
      </c>
      <c r="J11" s="28">
        <v>1523.2766572335256</v>
      </c>
      <c r="K11" s="28">
        <v>1585.8129715165219</v>
      </c>
      <c r="L11" s="28">
        <v>1621.6168612935699</v>
      </c>
      <c r="M11" s="28">
        <v>2023.6103419143781</v>
      </c>
      <c r="N11" s="28">
        <v>1654.4690616047669</v>
      </c>
      <c r="O11" s="28">
        <v>1615.2546041790638</v>
      </c>
      <c r="P11" s="28">
        <v>1718.0473539049799</v>
      </c>
      <c r="Q11" s="28">
        <v>1722.1603180719999</v>
      </c>
      <c r="R11" s="28">
        <v>1816.7718867007673</v>
      </c>
      <c r="S11" s="28">
        <v>1873.1315562425918</v>
      </c>
      <c r="T11" s="28">
        <v>1909.0873218521972</v>
      </c>
      <c r="U11" s="28">
        <v>1969.0668646739091</v>
      </c>
      <c r="V11" s="28">
        <v>1968.9593353959594</v>
      </c>
      <c r="W11" s="28">
        <v>2027.9964534332817</v>
      </c>
      <c r="X11" s="28">
        <v>2060.0019477181677</v>
      </c>
      <c r="Y11" s="28">
        <v>2229.0468313424567</v>
      </c>
      <c r="Z11" s="28">
        <v>1973.7531791669905</v>
      </c>
      <c r="AA11" s="28">
        <v>1991.0160973370032</v>
      </c>
      <c r="AB11" s="28">
        <v>2204.4646423048325</v>
      </c>
      <c r="AC11" s="28">
        <v>2163.5952234358028</v>
      </c>
      <c r="AD11" s="28">
        <v>2240.4892354692461</v>
      </c>
      <c r="AE11" s="28">
        <v>2396.1926376273259</v>
      </c>
      <c r="AF11" s="28">
        <v>2488.379324322671</v>
      </c>
      <c r="AG11" s="28">
        <v>2529.3403262577535</v>
      </c>
      <c r="AH11" s="28">
        <v>2524.3739223250332</v>
      </c>
      <c r="AI11" s="28">
        <v>2554.6480022447981</v>
      </c>
      <c r="AJ11" s="28">
        <v>2602.0393041181401</v>
      </c>
      <c r="AK11" s="28">
        <v>2652.3584426286393</v>
      </c>
      <c r="AL11" s="28">
        <v>2731.7502453829893</v>
      </c>
      <c r="AM11" s="28">
        <v>2740.9513872649704</v>
      </c>
      <c r="AN11" s="28">
        <v>2800.2658991854878</v>
      </c>
      <c r="AO11" s="28">
        <v>3138.9870622675612</v>
      </c>
      <c r="AP11" s="28">
        <v>3291.137509182081</v>
      </c>
      <c r="AQ11" s="28">
        <v>3424.201503117913</v>
      </c>
      <c r="AR11" s="28">
        <v>3544.937386030585</v>
      </c>
      <c r="AS11" s="28">
        <v>3614.0760892809021</v>
      </c>
      <c r="AT11" s="49">
        <v>3807.4149229866116</v>
      </c>
      <c r="AU11" s="49">
        <v>3480.6449693086943</v>
      </c>
      <c r="AV11" s="49">
        <v>3896.2492109593004</v>
      </c>
      <c r="AW11" s="42"/>
    </row>
    <row r="12" spans="1:49" s="8" customForma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49" s="8" customFormat="1">
      <c r="AJ13" s="32"/>
      <c r="AM13" s="32"/>
      <c r="AO13" s="32"/>
      <c r="AP13" s="32"/>
      <c r="AQ13" s="32"/>
      <c r="AR13" s="38"/>
    </row>
    <row r="14" spans="1:49" s="8" customFormat="1">
      <c r="I14" s="9">
        <v>2019</v>
      </c>
      <c r="J14" s="9">
        <v>2018</v>
      </c>
      <c r="K14" s="10" t="s">
        <v>35</v>
      </c>
      <c r="L14" s="9" t="s">
        <v>35</v>
      </c>
      <c r="O14" s="32"/>
      <c r="R14" s="32"/>
      <c r="AO14" s="32"/>
      <c r="AP14" s="32"/>
      <c r="AQ14" s="32"/>
      <c r="AR14" s="38"/>
    </row>
    <row r="15" spans="1:49" s="8" customFormat="1">
      <c r="I15" s="33" t="s">
        <v>37</v>
      </c>
      <c r="J15" s="33" t="s">
        <v>37</v>
      </c>
      <c r="K15" s="20" t="s">
        <v>37</v>
      </c>
      <c r="L15" s="9" t="s">
        <v>38</v>
      </c>
      <c r="O15" s="32"/>
      <c r="AO15" s="32"/>
      <c r="AP15" s="32"/>
      <c r="AQ15" s="32"/>
      <c r="AR15" s="38"/>
    </row>
    <row r="16" spans="1:49" s="8" customFormat="1">
      <c r="I16" s="50">
        <f>SUM(AP3:AS3)</f>
        <v>240632.25956151437</v>
      </c>
      <c r="J16" s="19">
        <f>SUM(AL3:AO3)</f>
        <v>229547.8559686832</v>
      </c>
      <c r="K16" s="32">
        <f>(I16-J16)</f>
        <v>11084.403592831164</v>
      </c>
      <c r="L16" s="39">
        <f>(K16/(J16/100))</f>
        <v>4.82879857276619</v>
      </c>
      <c r="O16" s="32"/>
      <c r="AO16" s="32"/>
      <c r="AP16" s="32"/>
      <c r="AQ16" s="32"/>
      <c r="AR16" s="38"/>
    </row>
    <row r="17" spans="9:44" s="8" customFormat="1">
      <c r="AO17" s="32"/>
      <c r="AP17" s="32"/>
      <c r="AQ17" s="32"/>
      <c r="AR17" s="38"/>
    </row>
    <row r="18" spans="9:44" s="8" customFormat="1">
      <c r="I18" s="9" t="s">
        <v>66</v>
      </c>
      <c r="J18" s="9" t="s">
        <v>67</v>
      </c>
      <c r="K18" s="9" t="s">
        <v>35</v>
      </c>
      <c r="L18" s="9" t="s">
        <v>35</v>
      </c>
      <c r="AO18" s="32"/>
      <c r="AP18" s="32"/>
      <c r="AQ18" s="32"/>
      <c r="AR18" s="38"/>
    </row>
    <row r="19" spans="9:44" s="8" customFormat="1">
      <c r="I19" s="33" t="s">
        <v>37</v>
      </c>
      <c r="J19" s="33" t="s">
        <v>37</v>
      </c>
      <c r="K19" s="20" t="s">
        <v>37</v>
      </c>
      <c r="L19" s="9" t="s">
        <v>38</v>
      </c>
    </row>
    <row r="20" spans="9:44" s="8" customFormat="1">
      <c r="I20" s="32">
        <f>SUM(AV3)</f>
        <v>63310.164581447163</v>
      </c>
      <c r="J20" s="32">
        <f>SUM(AR3)</f>
        <v>61426.071081188951</v>
      </c>
      <c r="K20" s="32">
        <f>(I20-J20)</f>
        <v>1884.0935002582119</v>
      </c>
      <c r="L20" s="39">
        <f>(K20/(J20/100))</f>
        <v>3.0672538013507986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AW22"/>
  <sheetViews>
    <sheetView workbookViewId="0"/>
  </sheetViews>
  <sheetFormatPr defaultRowHeight="15"/>
  <cols>
    <col min="1" max="1" width="47.7109375" customWidth="1"/>
    <col min="2" max="46" width="10.28515625" customWidth="1"/>
  </cols>
  <sheetData>
    <row r="1" spans="1:49" ht="18.75">
      <c r="A1" s="3" t="s">
        <v>56</v>
      </c>
    </row>
    <row r="2" spans="1:49" s="26" customFormat="1">
      <c r="B2" s="22" t="s">
        <v>40</v>
      </c>
      <c r="C2" s="22" t="s">
        <v>41</v>
      </c>
      <c r="D2" s="22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2" t="s">
        <v>47</v>
      </c>
      <c r="J2" s="22" t="s">
        <v>48</v>
      </c>
      <c r="K2" s="22" t="s">
        <v>49</v>
      </c>
      <c r="L2" s="22" t="s">
        <v>50</v>
      </c>
      <c r="M2" s="22" t="s">
        <v>51</v>
      </c>
      <c r="N2" s="22" t="s">
        <v>52</v>
      </c>
      <c r="O2" s="22" t="s">
        <v>53</v>
      </c>
      <c r="P2" s="22" t="s">
        <v>54</v>
      </c>
      <c r="Q2" s="22" t="s">
        <v>55</v>
      </c>
      <c r="R2" s="22" t="s">
        <v>1</v>
      </c>
      <c r="S2" s="22" t="s">
        <v>2</v>
      </c>
      <c r="T2" s="22" t="s">
        <v>3</v>
      </c>
      <c r="U2" s="22" t="s">
        <v>4</v>
      </c>
      <c r="V2" s="22" t="s">
        <v>5</v>
      </c>
      <c r="W2" s="22" t="s">
        <v>6</v>
      </c>
      <c r="X2" s="22" t="s">
        <v>7</v>
      </c>
      <c r="Y2" s="22" t="s">
        <v>8</v>
      </c>
      <c r="Z2" s="22" t="s">
        <v>9</v>
      </c>
      <c r="AA2" s="22" t="s">
        <v>10</v>
      </c>
      <c r="AB2" s="22" t="s">
        <v>11</v>
      </c>
      <c r="AC2" s="22" t="s">
        <v>12</v>
      </c>
      <c r="AD2" s="22" t="s">
        <v>13</v>
      </c>
      <c r="AE2" s="22" t="s">
        <v>14</v>
      </c>
      <c r="AF2" s="22" t="s">
        <v>15</v>
      </c>
      <c r="AG2" s="22" t="s">
        <v>16</v>
      </c>
      <c r="AH2" s="22" t="s">
        <v>17</v>
      </c>
      <c r="AI2" s="22" t="s">
        <v>18</v>
      </c>
      <c r="AJ2" s="22" t="s">
        <v>19</v>
      </c>
      <c r="AK2" s="22" t="s">
        <v>20</v>
      </c>
      <c r="AL2" s="22" t="s">
        <v>21</v>
      </c>
      <c r="AM2" s="22" t="s">
        <v>22</v>
      </c>
      <c r="AN2" s="22" t="s">
        <v>23</v>
      </c>
      <c r="AO2" s="22" t="s">
        <v>24</v>
      </c>
      <c r="AP2" s="22" t="s">
        <v>25</v>
      </c>
      <c r="AQ2" s="22" t="s">
        <v>26</v>
      </c>
      <c r="AR2" s="22" t="s">
        <v>58</v>
      </c>
      <c r="AS2" s="22" t="s">
        <v>59</v>
      </c>
      <c r="AT2" s="22" t="s">
        <v>62</v>
      </c>
      <c r="AU2" s="22" t="s">
        <v>64</v>
      </c>
      <c r="AV2" s="22" t="s">
        <v>65</v>
      </c>
    </row>
    <row r="3" spans="1:49" s="23" customFormat="1">
      <c r="A3" s="23" t="s">
        <v>61</v>
      </c>
      <c r="B3" s="34">
        <v>7501.3401576120195</v>
      </c>
      <c r="C3" s="34">
        <v>7094.554627162137</v>
      </c>
      <c r="D3" s="34">
        <v>7695.7997919245727</v>
      </c>
      <c r="E3" s="34">
        <v>7950.397075374276</v>
      </c>
      <c r="F3" s="34">
        <v>8857.0999211668532</v>
      </c>
      <c r="G3" s="34">
        <v>10533.096637087156</v>
      </c>
      <c r="H3" s="34">
        <v>10333.310110005061</v>
      </c>
      <c r="I3" s="34">
        <v>10534.61715853241</v>
      </c>
      <c r="J3" s="34">
        <v>10574.076006444167</v>
      </c>
      <c r="K3" s="34">
        <v>10778.749081514596</v>
      </c>
      <c r="L3" s="34">
        <v>10665.915871630743</v>
      </c>
      <c r="M3" s="34">
        <v>11322.787857358284</v>
      </c>
      <c r="N3" s="34">
        <v>10432.08447805447</v>
      </c>
      <c r="O3" s="34">
        <v>10998.823037474047</v>
      </c>
      <c r="P3" s="34">
        <v>10744.223273450149</v>
      </c>
      <c r="Q3" s="34">
        <v>10493.46243310707</v>
      </c>
      <c r="R3" s="34">
        <v>10616.989629239599</v>
      </c>
      <c r="S3" s="34">
        <v>10468.179553109037</v>
      </c>
      <c r="T3" s="34">
        <v>12334.992897088952</v>
      </c>
      <c r="U3" s="34">
        <v>10797.175675346498</v>
      </c>
      <c r="V3" s="34">
        <v>11646.694125456013</v>
      </c>
      <c r="W3" s="34">
        <v>11416.7666787496</v>
      </c>
      <c r="X3" s="34">
        <v>14010.761226327375</v>
      </c>
      <c r="Y3" s="34">
        <v>14761.505787736201</v>
      </c>
      <c r="Z3" s="34">
        <v>15365.450650027433</v>
      </c>
      <c r="AA3" s="34">
        <v>15920.033862448267</v>
      </c>
      <c r="AB3" s="34">
        <v>15569.450772831842</v>
      </c>
      <c r="AC3" s="34">
        <v>15585.424122587592</v>
      </c>
      <c r="AD3" s="34">
        <v>14855.441827009588</v>
      </c>
      <c r="AE3" s="34">
        <v>15149.201399923149</v>
      </c>
      <c r="AF3" s="34">
        <v>15816.745059652314</v>
      </c>
      <c r="AG3" s="34">
        <v>16554.175056888114</v>
      </c>
      <c r="AH3" s="34">
        <v>16691.901156240601</v>
      </c>
      <c r="AI3" s="34">
        <v>16640.629815299868</v>
      </c>
      <c r="AJ3" s="34">
        <v>17715.623853469886</v>
      </c>
      <c r="AK3" s="34">
        <v>16878.706568890095</v>
      </c>
      <c r="AL3" s="34">
        <v>16306.320885794468</v>
      </c>
      <c r="AM3" s="34">
        <v>17139.180764489625</v>
      </c>
      <c r="AN3" s="34">
        <v>17164.509808995255</v>
      </c>
      <c r="AO3" s="34">
        <v>18440.84784573843</v>
      </c>
      <c r="AP3" s="34">
        <v>18867.618912657039</v>
      </c>
      <c r="AQ3" s="34">
        <v>19126.0565301151</v>
      </c>
      <c r="AR3" s="34">
        <v>19627.80179545116</v>
      </c>
      <c r="AS3" s="34">
        <v>19590.06937592792</v>
      </c>
      <c r="AT3" s="34">
        <v>20736.886852011139</v>
      </c>
      <c r="AU3" s="34">
        <v>19410.9404179548</v>
      </c>
      <c r="AV3" s="34">
        <v>20573.375846788211</v>
      </c>
    </row>
    <row r="4" spans="1:49" s="24" customFormat="1">
      <c r="A4" s="24" t="s">
        <v>60</v>
      </c>
      <c r="B4" s="52">
        <v>42597.992886295746</v>
      </c>
      <c r="C4" s="52">
        <v>42087.539921943375</v>
      </c>
      <c r="D4" s="52">
        <v>42083.581295375567</v>
      </c>
      <c r="E4" s="52">
        <v>42100.121335521224</v>
      </c>
      <c r="F4" s="52">
        <v>44059.956521235814</v>
      </c>
      <c r="G4" s="52">
        <v>46130.05621799879</v>
      </c>
      <c r="H4" s="52">
        <v>47016.478213432529</v>
      </c>
      <c r="I4" s="52">
        <v>47384.944224863328</v>
      </c>
      <c r="J4" s="52">
        <v>47297.565506901454</v>
      </c>
      <c r="K4" s="52">
        <v>47894.889806969033</v>
      </c>
      <c r="L4" s="52">
        <v>47886.347390789218</v>
      </c>
      <c r="M4" s="52">
        <v>47870.524711719394</v>
      </c>
      <c r="N4" s="52">
        <v>47871.153041877704</v>
      </c>
      <c r="O4" s="52">
        <v>50039.302603257587</v>
      </c>
      <c r="P4" s="52">
        <v>47736.390075693394</v>
      </c>
      <c r="Q4" s="52">
        <v>47498.20299938941</v>
      </c>
      <c r="R4" s="52">
        <v>47124.507960529991</v>
      </c>
      <c r="S4" s="52">
        <v>46072.581791411016</v>
      </c>
      <c r="T4" s="52">
        <v>48089.716385944492</v>
      </c>
      <c r="U4" s="52">
        <v>46296.744213563215</v>
      </c>
      <c r="V4" s="52">
        <v>47328.92861132486</v>
      </c>
      <c r="W4" s="52">
        <v>48014.052659202884</v>
      </c>
      <c r="X4" s="52">
        <v>49788.237974402822</v>
      </c>
      <c r="Y4" s="52">
        <v>50642.522465092108</v>
      </c>
      <c r="Z4" s="52">
        <v>52042.268429035161</v>
      </c>
      <c r="AA4" s="52">
        <v>52533.571628681682</v>
      </c>
      <c r="AB4" s="52">
        <v>52381.782580368286</v>
      </c>
      <c r="AC4" s="52">
        <v>52940.399469562537</v>
      </c>
      <c r="AD4" s="52">
        <v>52516.382889035682</v>
      </c>
      <c r="AE4" s="52">
        <v>52672.582260937779</v>
      </c>
      <c r="AF4" s="52">
        <v>52972.156927246906</v>
      </c>
      <c r="AG4" s="52">
        <v>55234.585011309791</v>
      </c>
      <c r="AH4" s="52">
        <v>54804.927729472984</v>
      </c>
      <c r="AI4" s="52">
        <v>55826.169758530734</v>
      </c>
      <c r="AJ4" s="52">
        <v>56279.237359971972</v>
      </c>
      <c r="AK4" s="52">
        <v>55519.81578871423</v>
      </c>
      <c r="AL4" s="52">
        <v>56111.394118740813</v>
      </c>
      <c r="AM4" s="52">
        <v>57523.500150136999</v>
      </c>
      <c r="AN4" s="52">
        <v>57261.283293524946</v>
      </c>
      <c r="AO4" s="52">
        <v>58651.678406280458</v>
      </c>
      <c r="AP4" s="52">
        <v>59395.495962793968</v>
      </c>
      <c r="AQ4" s="52">
        <v>59162.364855282292</v>
      </c>
      <c r="AR4" s="52">
        <v>61426.071081188951</v>
      </c>
      <c r="AS4" s="52">
        <v>60648.327662249161</v>
      </c>
      <c r="AT4" s="53">
        <v>62605.520321548203</v>
      </c>
      <c r="AU4" s="54">
        <v>60145.94662602598</v>
      </c>
      <c r="AV4" s="34">
        <v>63310.164581447163</v>
      </c>
    </row>
    <row r="5" spans="1:49" s="23" customFormat="1">
      <c r="A5" s="23" t="s">
        <v>57</v>
      </c>
      <c r="B5" s="47">
        <f>(B3/(B4/100))</f>
        <v>17.609609395529255</v>
      </c>
      <c r="C5" s="47">
        <f t="shared" ref="C5:AV5" si="0">(C3/(C4/100))</f>
        <v>16.8566626614905</v>
      </c>
      <c r="D5" s="47">
        <f t="shared" si="0"/>
        <v>18.286941260795786</v>
      </c>
      <c r="E5" s="47">
        <f t="shared" si="0"/>
        <v>18.884499196600345</v>
      </c>
      <c r="F5" s="47">
        <f t="shared" si="0"/>
        <v>20.102380075881257</v>
      </c>
      <c r="G5" s="47">
        <f t="shared" si="0"/>
        <v>22.833478865298687</v>
      </c>
      <c r="H5" s="47">
        <f t="shared" si="0"/>
        <v>21.978060677145425</v>
      </c>
      <c r="I5" s="47">
        <f t="shared" si="0"/>
        <v>22.231992314986826</v>
      </c>
      <c r="J5" s="47">
        <f t="shared" si="0"/>
        <v>22.356491064854584</v>
      </c>
      <c r="K5" s="47">
        <f t="shared" si="0"/>
        <v>22.505008624001913</v>
      </c>
      <c r="L5" s="47">
        <f t="shared" si="0"/>
        <v>22.273396182399782</v>
      </c>
      <c r="M5" s="47">
        <f t="shared" si="0"/>
        <v>23.652942861071882</v>
      </c>
      <c r="N5" s="47">
        <f t="shared" si="0"/>
        <v>21.792005864008495</v>
      </c>
      <c r="O5" s="47">
        <f t="shared" si="0"/>
        <v>21.98036836100513</v>
      </c>
      <c r="P5" s="47">
        <f t="shared" si="0"/>
        <v>22.507406312906209</v>
      </c>
      <c r="Q5" s="47">
        <f t="shared" si="0"/>
        <v>22.09233564739694</v>
      </c>
      <c r="R5" s="47">
        <f t="shared" si="0"/>
        <v>22.529656199555561</v>
      </c>
      <c r="S5" s="47">
        <f t="shared" si="0"/>
        <v>22.721061303884962</v>
      </c>
      <c r="T5" s="47">
        <f t="shared" si="0"/>
        <v>25.649959750426362</v>
      </c>
      <c r="U5" s="47">
        <f t="shared" si="0"/>
        <v>23.321673821251839</v>
      </c>
      <c r="V5" s="47">
        <f t="shared" si="0"/>
        <v>24.60798177178512</v>
      </c>
      <c r="W5" s="47">
        <f t="shared" si="0"/>
        <v>23.777969253677114</v>
      </c>
      <c r="X5" s="47">
        <f t="shared" si="0"/>
        <v>28.140705106958396</v>
      </c>
      <c r="Y5" s="47">
        <f t="shared" si="0"/>
        <v>29.148441012019706</v>
      </c>
      <c r="Z5" s="47">
        <f t="shared" si="0"/>
        <v>29.52494407690887</v>
      </c>
      <c r="AA5" s="47">
        <f t="shared" si="0"/>
        <v>30.304495523309189</v>
      </c>
      <c r="AB5" s="47">
        <f t="shared" si="0"/>
        <v>29.723025841940292</v>
      </c>
      <c r="AC5" s="47">
        <f t="shared" si="0"/>
        <v>29.439566529051696</v>
      </c>
      <c r="AD5" s="47">
        <f t="shared" si="0"/>
        <v>28.287252491090911</v>
      </c>
      <c r="AE5" s="47">
        <f t="shared" si="0"/>
        <v>28.761075970938041</v>
      </c>
      <c r="AF5" s="47">
        <f t="shared" si="0"/>
        <v>29.858601154140974</v>
      </c>
      <c r="AG5" s="47">
        <f t="shared" si="0"/>
        <v>29.970669741609349</v>
      </c>
      <c r="AH5" s="47">
        <f t="shared" si="0"/>
        <v>30.456934892122913</v>
      </c>
      <c r="AI5" s="47">
        <f t="shared" si="0"/>
        <v>29.807937544841199</v>
      </c>
      <c r="AJ5" s="47">
        <f t="shared" si="0"/>
        <v>31.478080877602551</v>
      </c>
      <c r="AK5" s="47">
        <f t="shared" si="0"/>
        <v>30.401229415320046</v>
      </c>
      <c r="AL5" s="47">
        <f t="shared" si="0"/>
        <v>29.06062332239981</v>
      </c>
      <c r="AM5" s="47">
        <f t="shared" si="0"/>
        <v>29.795093691719323</v>
      </c>
      <c r="AN5" s="47">
        <f t="shared" si="0"/>
        <v>29.975768655076934</v>
      </c>
      <c r="AO5" s="47">
        <f t="shared" si="0"/>
        <v>31.44129604953261</v>
      </c>
      <c r="AP5" s="47">
        <f t="shared" si="0"/>
        <v>31.766076883129209</v>
      </c>
      <c r="AQ5" s="47">
        <f t="shared" si="0"/>
        <v>32.32807981374571</v>
      </c>
      <c r="AR5" s="47">
        <f t="shared" si="0"/>
        <v>31.953536096274849</v>
      </c>
      <c r="AS5" s="47">
        <f t="shared" si="0"/>
        <v>32.301087484266858</v>
      </c>
      <c r="AT5" s="47">
        <f t="shared" si="0"/>
        <v>33.123096406681739</v>
      </c>
      <c r="AU5" s="47">
        <f t="shared" si="0"/>
        <v>32.273064947581055</v>
      </c>
      <c r="AV5" s="47">
        <f t="shared" si="0"/>
        <v>32.496165478011044</v>
      </c>
    </row>
    <row r="6" spans="1:49" s="24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49" s="24" customFormat="1">
      <c r="A7" s="25" t="s">
        <v>28</v>
      </c>
      <c r="B7" s="22" t="s">
        <v>40</v>
      </c>
      <c r="C7" s="22" t="s">
        <v>41</v>
      </c>
      <c r="D7" s="22" t="s">
        <v>42</v>
      </c>
      <c r="E7" s="22" t="s">
        <v>43</v>
      </c>
      <c r="F7" s="22" t="s">
        <v>44</v>
      </c>
      <c r="G7" s="22" t="s">
        <v>45</v>
      </c>
      <c r="H7" s="22" t="s">
        <v>46</v>
      </c>
      <c r="I7" s="22" t="s">
        <v>47</v>
      </c>
      <c r="J7" s="22" t="s">
        <v>48</v>
      </c>
      <c r="K7" s="22" t="s">
        <v>49</v>
      </c>
      <c r="L7" s="22" t="s">
        <v>50</v>
      </c>
      <c r="M7" s="22" t="s">
        <v>51</v>
      </c>
      <c r="N7" s="22" t="s">
        <v>52</v>
      </c>
      <c r="O7" s="22" t="s">
        <v>53</v>
      </c>
      <c r="P7" s="22" t="s">
        <v>54</v>
      </c>
      <c r="Q7" s="22" t="s">
        <v>55</v>
      </c>
      <c r="R7" s="22" t="s">
        <v>1</v>
      </c>
      <c r="S7" s="22" t="s">
        <v>2</v>
      </c>
      <c r="T7" s="22" t="s">
        <v>3</v>
      </c>
      <c r="U7" s="22" t="s">
        <v>4</v>
      </c>
      <c r="V7" s="22" t="s">
        <v>5</v>
      </c>
      <c r="W7" s="22" t="s">
        <v>6</v>
      </c>
      <c r="X7" s="22" t="s">
        <v>7</v>
      </c>
      <c r="Y7" s="22" t="s">
        <v>8</v>
      </c>
      <c r="Z7" s="22" t="s">
        <v>9</v>
      </c>
      <c r="AA7" s="22" t="s">
        <v>10</v>
      </c>
      <c r="AB7" s="22" t="s">
        <v>11</v>
      </c>
      <c r="AC7" s="22" t="s">
        <v>12</v>
      </c>
      <c r="AD7" s="22" t="s">
        <v>13</v>
      </c>
      <c r="AE7" s="22" t="s">
        <v>14</v>
      </c>
      <c r="AF7" s="22" t="s">
        <v>15</v>
      </c>
      <c r="AG7" s="22" t="s">
        <v>16</v>
      </c>
      <c r="AH7" s="22" t="s">
        <v>17</v>
      </c>
      <c r="AI7" s="22" t="s">
        <v>18</v>
      </c>
      <c r="AJ7" s="22" t="s">
        <v>19</v>
      </c>
      <c r="AK7" s="22" t="s">
        <v>20</v>
      </c>
      <c r="AL7" s="22" t="s">
        <v>21</v>
      </c>
      <c r="AM7" s="22" t="s">
        <v>22</v>
      </c>
      <c r="AN7" s="22" t="s">
        <v>23</v>
      </c>
      <c r="AO7" s="22" t="s">
        <v>24</v>
      </c>
      <c r="AP7" s="22" t="s">
        <v>25</v>
      </c>
      <c r="AQ7" s="22" t="s">
        <v>26</v>
      </c>
      <c r="AR7" s="22" t="s">
        <v>58</v>
      </c>
      <c r="AS7" s="22" t="s">
        <v>59</v>
      </c>
      <c r="AT7" s="22" t="s">
        <v>62</v>
      </c>
      <c r="AU7" s="55" t="s">
        <v>64</v>
      </c>
      <c r="AV7" s="55" t="s">
        <v>65</v>
      </c>
    </row>
    <row r="8" spans="1:49" s="24" customFormat="1">
      <c r="A8" s="24" t="s">
        <v>29</v>
      </c>
      <c r="B8" s="28">
        <v>1118.2440077369295</v>
      </c>
      <c r="C8" s="28">
        <v>979.88714126603725</v>
      </c>
      <c r="D8" s="28">
        <v>1161.3942526270596</v>
      </c>
      <c r="E8" s="28">
        <v>1278.2950734413484</v>
      </c>
      <c r="F8" s="28">
        <v>1371.3961857251877</v>
      </c>
      <c r="G8" s="28">
        <v>1375.7396632719226</v>
      </c>
      <c r="H8" s="28">
        <v>1414.6893889283228</v>
      </c>
      <c r="I8" s="28">
        <v>1425.426839353473</v>
      </c>
      <c r="J8" s="28">
        <v>1282.5250209080375</v>
      </c>
      <c r="K8" s="28">
        <v>1278.9237875897923</v>
      </c>
      <c r="L8" s="28">
        <v>1312.492525661118</v>
      </c>
      <c r="M8" s="28">
        <v>1340.5830294761804</v>
      </c>
      <c r="N8" s="28">
        <v>1406.6261768805139</v>
      </c>
      <c r="O8" s="28">
        <v>1415.7600185942842</v>
      </c>
      <c r="P8" s="28">
        <v>1322.6978901498426</v>
      </c>
      <c r="Q8" s="28">
        <v>1254.4160754121283</v>
      </c>
      <c r="R8" s="28">
        <v>1327.3439633008711</v>
      </c>
      <c r="S8" s="28">
        <v>1270.2052561649682</v>
      </c>
      <c r="T8" s="28">
        <v>1296.6029774255142</v>
      </c>
      <c r="U8" s="28">
        <v>1365.7833081715416</v>
      </c>
      <c r="V8" s="28">
        <v>1387.6116393414291</v>
      </c>
      <c r="W8" s="28">
        <v>1551.4042401180347</v>
      </c>
      <c r="X8" s="28">
        <v>1593.9253262017417</v>
      </c>
      <c r="Y8" s="28">
        <v>1807.0160695556829</v>
      </c>
      <c r="Z8" s="28">
        <v>1592.8574769977024</v>
      </c>
      <c r="AA8" s="28">
        <v>1712.1521588713415</v>
      </c>
      <c r="AB8" s="28">
        <v>1694.0896807941349</v>
      </c>
      <c r="AC8" s="28">
        <v>1631.4093455194427</v>
      </c>
      <c r="AD8" s="28">
        <v>1579.2370871306025</v>
      </c>
      <c r="AE8" s="28">
        <v>1478.0429554240638</v>
      </c>
      <c r="AF8" s="28">
        <v>1433.4211457945225</v>
      </c>
      <c r="AG8" s="28">
        <v>1433.368786704541</v>
      </c>
      <c r="AH8" s="28">
        <v>1491.9098776772721</v>
      </c>
      <c r="AI8" s="28">
        <v>1558.4760954591986</v>
      </c>
      <c r="AJ8" s="28">
        <v>1533.5573784815822</v>
      </c>
      <c r="AK8" s="28">
        <v>1495.4569297973346</v>
      </c>
      <c r="AL8" s="28">
        <v>1413.429788571033</v>
      </c>
      <c r="AM8" s="28">
        <v>1411.0471288570548</v>
      </c>
      <c r="AN8" s="28">
        <v>1561.5563950535736</v>
      </c>
      <c r="AO8" s="28">
        <v>1349.74984887701</v>
      </c>
      <c r="AP8" s="28">
        <v>1544.3149745134672</v>
      </c>
      <c r="AQ8" s="28">
        <v>1545.2436801099507</v>
      </c>
      <c r="AR8" s="37">
        <v>1455.1846584497112</v>
      </c>
      <c r="AS8" s="37">
        <v>1511.3110827998466</v>
      </c>
      <c r="AT8" s="37">
        <v>1447.2030064068447</v>
      </c>
      <c r="AU8" s="37">
        <v>1405.5772737947837</v>
      </c>
      <c r="AV8" s="37">
        <v>1588.9380251060127</v>
      </c>
      <c r="AW8" s="37"/>
    </row>
    <row r="9" spans="1:49" s="24" customFormat="1">
      <c r="A9" s="24" t="s">
        <v>30</v>
      </c>
      <c r="B9" s="28">
        <v>2860.5674095600684</v>
      </c>
      <c r="C9" s="28">
        <v>2824.0220708453617</v>
      </c>
      <c r="D9" s="28">
        <v>3029.6886712600976</v>
      </c>
      <c r="E9" s="28">
        <v>3086.1952868274648</v>
      </c>
      <c r="F9" s="28">
        <v>3306.3541252778082</v>
      </c>
      <c r="G9" s="28">
        <v>3827.8360179018368</v>
      </c>
      <c r="H9" s="28">
        <v>4215.0034245289125</v>
      </c>
      <c r="I9" s="28">
        <v>3964.1050262163135</v>
      </c>
      <c r="J9" s="28">
        <v>4482.0852067838568</v>
      </c>
      <c r="K9" s="28">
        <v>4343.687170709014</v>
      </c>
      <c r="L9" s="28">
        <v>4397.3780256599011</v>
      </c>
      <c r="M9" s="28">
        <v>4679.9909851025932</v>
      </c>
      <c r="N9" s="28">
        <v>4141.7311848622139</v>
      </c>
      <c r="O9" s="28">
        <v>4471.935030346689</v>
      </c>
      <c r="P9" s="28">
        <v>4051.9958048242056</v>
      </c>
      <c r="Q9" s="28">
        <v>3981.9590210307415</v>
      </c>
      <c r="R9" s="28">
        <v>3961.4298441009837</v>
      </c>
      <c r="S9" s="28">
        <v>3944.5827023761913</v>
      </c>
      <c r="T9" s="28">
        <v>5713.7533049671647</v>
      </c>
      <c r="U9" s="28">
        <v>4046.5509240089459</v>
      </c>
      <c r="V9" s="28">
        <v>4476.6211143469391</v>
      </c>
      <c r="W9" s="28">
        <v>4359.9274542048934</v>
      </c>
      <c r="X9" s="28">
        <v>6326.6081941166121</v>
      </c>
      <c r="Y9" s="28">
        <v>6692.1102564263401</v>
      </c>
      <c r="Z9" s="28">
        <v>6804.2400871861737</v>
      </c>
      <c r="AA9" s="28">
        <v>7150.2534924287993</v>
      </c>
      <c r="AB9" s="28">
        <v>6966.6267469006034</v>
      </c>
      <c r="AC9" s="28">
        <v>6825.323373582406</v>
      </c>
      <c r="AD9" s="28">
        <v>6556.939013470771</v>
      </c>
      <c r="AE9" s="28">
        <v>6607.0953186785846</v>
      </c>
      <c r="AF9" s="28">
        <v>6949.4221522671487</v>
      </c>
      <c r="AG9" s="28">
        <v>7671.5911620422439</v>
      </c>
      <c r="AH9" s="28">
        <v>7534.1852178425333</v>
      </c>
      <c r="AI9" s="28">
        <v>7302.8720149746905</v>
      </c>
      <c r="AJ9" s="28">
        <v>8084.6752958120496</v>
      </c>
      <c r="AK9" s="28">
        <v>7204.9388921322097</v>
      </c>
      <c r="AL9" s="28">
        <v>7010.3221048608884</v>
      </c>
      <c r="AM9" s="28">
        <v>7541.946077380182</v>
      </c>
      <c r="AN9" s="28">
        <v>7709.8411535745809</v>
      </c>
      <c r="AO9" s="28">
        <v>8007.3511846671299</v>
      </c>
      <c r="AP9" s="28">
        <v>8323.5386680372121</v>
      </c>
      <c r="AQ9" s="28">
        <v>8011.1453978225891</v>
      </c>
      <c r="AR9" s="37">
        <v>8050.0999979667113</v>
      </c>
      <c r="AS9" s="37">
        <v>8067.3292162619391</v>
      </c>
      <c r="AT9" s="37">
        <v>8372.1745510073943</v>
      </c>
      <c r="AU9" s="37">
        <v>8250.1102887717498</v>
      </c>
      <c r="AV9" s="37">
        <v>8507.9657186665299</v>
      </c>
      <c r="AW9" s="37"/>
    </row>
    <row r="10" spans="1:49" s="24" customFormat="1">
      <c r="A10" s="24" t="s">
        <v>31</v>
      </c>
      <c r="B10" s="28">
        <v>295.20016015388717</v>
      </c>
      <c r="C10" s="28">
        <v>119.22745517913637</v>
      </c>
      <c r="D10" s="28">
        <v>237.05211526913567</v>
      </c>
      <c r="E10" s="28">
        <v>191.66100298525231</v>
      </c>
      <c r="F10" s="28">
        <v>619.20133141116719</v>
      </c>
      <c r="G10" s="28">
        <v>860.01185711737708</v>
      </c>
      <c r="H10" s="28">
        <v>614.26804783671378</v>
      </c>
      <c r="I10" s="28">
        <v>937.49298484243434</v>
      </c>
      <c r="J10" s="28">
        <v>677.39243476490265</v>
      </c>
      <c r="K10" s="28">
        <v>866.39297318730155</v>
      </c>
      <c r="L10" s="28">
        <v>774.51381695514931</v>
      </c>
      <c r="M10" s="28">
        <v>682.04899558800162</v>
      </c>
      <c r="N10" s="28">
        <v>549.4060195890753</v>
      </c>
      <c r="O10" s="28">
        <v>506.66401501594754</v>
      </c>
      <c r="P10" s="28">
        <v>614.94972259424208</v>
      </c>
      <c r="Q10" s="28">
        <v>624.3744382263651</v>
      </c>
      <c r="R10" s="28">
        <v>746.59570698669984</v>
      </c>
      <c r="S10" s="28">
        <v>657.40507349055815</v>
      </c>
      <c r="T10" s="28">
        <v>741.11627456464078</v>
      </c>
      <c r="U10" s="28">
        <v>781.23029131701367</v>
      </c>
      <c r="V10" s="28">
        <v>853.25033023886351</v>
      </c>
      <c r="W10" s="28">
        <v>815.61670492533744</v>
      </c>
      <c r="X10" s="28">
        <v>956.38363081547561</v>
      </c>
      <c r="Y10" s="28">
        <v>1046.9509215466276</v>
      </c>
      <c r="Z10" s="28">
        <v>1019.1993066251979</v>
      </c>
      <c r="AA10" s="28">
        <v>1200.2835786439002</v>
      </c>
      <c r="AB10" s="28">
        <v>1088.4776362301141</v>
      </c>
      <c r="AC10" s="28">
        <v>1400.8400962263906</v>
      </c>
      <c r="AD10" s="28">
        <v>1113.6219244892741</v>
      </c>
      <c r="AE10" s="28">
        <v>1155.0740111510615</v>
      </c>
      <c r="AF10" s="28">
        <v>1332.605616277292</v>
      </c>
      <c r="AG10" s="28">
        <v>1199.433391884105</v>
      </c>
      <c r="AH10" s="28">
        <v>1326.1375657219949</v>
      </c>
      <c r="AI10" s="28">
        <v>1293.592484001206</v>
      </c>
      <c r="AJ10" s="28">
        <v>1246.1983393839359</v>
      </c>
      <c r="AK10" s="28">
        <v>1275.9438632575718</v>
      </c>
      <c r="AL10" s="28">
        <v>1204.2180862764014</v>
      </c>
      <c r="AM10" s="28">
        <v>1397.333059546414</v>
      </c>
      <c r="AN10" s="28">
        <v>1198.2932422075426</v>
      </c>
      <c r="AO10" s="28">
        <v>1882.4964005862671</v>
      </c>
      <c r="AP10" s="28">
        <v>1555.2792492297467</v>
      </c>
      <c r="AQ10" s="28">
        <v>1708.6194990951474</v>
      </c>
      <c r="AR10" s="37">
        <v>1841.0799188676845</v>
      </c>
      <c r="AS10" s="37">
        <v>2108.7491417642368</v>
      </c>
      <c r="AT10" s="37">
        <v>2212.0806934795069</v>
      </c>
      <c r="AU10" s="37">
        <v>1796.5525791926864</v>
      </c>
      <c r="AV10" s="37">
        <v>1930.4713835948644</v>
      </c>
      <c r="AW10" s="37"/>
    </row>
    <row r="11" spans="1:49" s="24" customFormat="1">
      <c r="A11" s="24" t="s">
        <v>32</v>
      </c>
      <c r="B11" s="28">
        <v>487.89259980373475</v>
      </c>
      <c r="C11" s="28">
        <v>461.20923728590424</v>
      </c>
      <c r="D11" s="28">
        <v>487.50432080474945</v>
      </c>
      <c r="E11" s="28">
        <v>549.92515636097426</v>
      </c>
      <c r="F11" s="28">
        <v>607.8661176753493</v>
      </c>
      <c r="G11" s="28">
        <v>670.29170338476263</v>
      </c>
      <c r="H11" s="28">
        <v>702.86111936695897</v>
      </c>
      <c r="I11" s="28">
        <v>661.22851810569716</v>
      </c>
      <c r="J11" s="28">
        <v>639.10909879256451</v>
      </c>
      <c r="K11" s="28">
        <v>722.88148115567674</v>
      </c>
      <c r="L11" s="28">
        <v>694.53490996374512</v>
      </c>
      <c r="M11" s="28">
        <v>632.98438720760919</v>
      </c>
      <c r="N11" s="28">
        <v>652.7314162079349</v>
      </c>
      <c r="O11" s="28">
        <v>700.00254179813055</v>
      </c>
      <c r="P11" s="28">
        <v>667.56488867903522</v>
      </c>
      <c r="Q11" s="28">
        <v>680.1721341832116</v>
      </c>
      <c r="R11" s="28">
        <v>608.46505803465402</v>
      </c>
      <c r="S11" s="28">
        <v>541.22825476024911</v>
      </c>
      <c r="T11" s="28">
        <v>596.51099433305012</v>
      </c>
      <c r="U11" s="28">
        <v>666.63263892955888</v>
      </c>
      <c r="V11" s="28">
        <v>680.01881215197022</v>
      </c>
      <c r="W11" s="28">
        <v>581.46695973837882</v>
      </c>
      <c r="X11" s="28">
        <v>692.93788352399258</v>
      </c>
      <c r="Y11" s="28">
        <v>715.45470945909278</v>
      </c>
      <c r="Z11" s="28">
        <v>850.4135689099644</v>
      </c>
      <c r="AA11" s="28">
        <v>888.3807875093587</v>
      </c>
      <c r="AB11" s="28">
        <v>854.56504215841971</v>
      </c>
      <c r="AC11" s="28">
        <v>844.51132199461244</v>
      </c>
      <c r="AD11" s="28">
        <v>687.60980893779299</v>
      </c>
      <c r="AE11" s="28">
        <v>664.83330809679887</v>
      </c>
      <c r="AF11" s="28">
        <v>673.82483015480886</v>
      </c>
      <c r="AG11" s="28">
        <v>708.74654218138903</v>
      </c>
      <c r="AH11" s="28">
        <v>764.6746570427963</v>
      </c>
      <c r="AI11" s="28">
        <v>651.72367891234705</v>
      </c>
      <c r="AJ11" s="28">
        <v>701.42348532308915</v>
      </c>
      <c r="AK11" s="28">
        <v>684.05846982662501</v>
      </c>
      <c r="AL11" s="28">
        <v>648.556312217504</v>
      </c>
      <c r="AM11" s="28">
        <v>674.36042090384626</v>
      </c>
      <c r="AN11" s="28">
        <v>649.03513382984784</v>
      </c>
      <c r="AO11" s="28">
        <v>651.18718746615741</v>
      </c>
      <c r="AP11" s="28">
        <v>643.13266618021078</v>
      </c>
      <c r="AQ11" s="28">
        <v>640.18956081269869</v>
      </c>
      <c r="AR11" s="37">
        <v>686.44370281471572</v>
      </c>
      <c r="AS11" s="37">
        <v>602.34894129868724</v>
      </c>
      <c r="AT11" s="37">
        <v>588.43589888411714</v>
      </c>
      <c r="AU11" s="37">
        <v>593.18816076214205</v>
      </c>
      <c r="AV11" s="37">
        <v>577.44415343590936</v>
      </c>
      <c r="AW11" s="37"/>
    </row>
    <row r="12" spans="1:49" s="24" customFormat="1">
      <c r="A12" s="24" t="s">
        <v>33</v>
      </c>
      <c r="B12" s="28">
        <v>2622.0310556390068</v>
      </c>
      <c r="C12" s="28">
        <v>2585.5656521305054</v>
      </c>
      <c r="D12" s="28">
        <v>2659.5906106425368</v>
      </c>
      <c r="E12" s="28">
        <v>2665.746423175684</v>
      </c>
      <c r="F12" s="28">
        <v>2798.3391560172972</v>
      </c>
      <c r="G12" s="28">
        <v>3348.1669177103645</v>
      </c>
      <c r="H12" s="28">
        <v>3072.2202039860877</v>
      </c>
      <c r="I12" s="28">
        <v>3167.4946058462942</v>
      </c>
      <c r="J12" s="28">
        <v>3149.3507882966519</v>
      </c>
      <c r="K12" s="28">
        <v>3226.3226352899555</v>
      </c>
      <c r="L12" s="28">
        <v>3146.5716327922137</v>
      </c>
      <c r="M12" s="28">
        <v>3254.5444301434509</v>
      </c>
      <c r="N12" s="28">
        <v>3321.1881499555843</v>
      </c>
      <c r="O12" s="28">
        <v>3524.8132648304168</v>
      </c>
      <c r="P12" s="28">
        <v>3714.5992124831391</v>
      </c>
      <c r="Q12" s="28">
        <v>3567.09919738075</v>
      </c>
      <c r="R12" s="28">
        <v>3547.5110029473922</v>
      </c>
      <c r="S12" s="28">
        <v>3623.5098923162318</v>
      </c>
      <c r="T12" s="28">
        <v>3576.9984213053422</v>
      </c>
      <c r="U12" s="28">
        <v>3508.6307808839524</v>
      </c>
      <c r="V12" s="28">
        <v>3779.5397351644406</v>
      </c>
      <c r="W12" s="28">
        <v>3637.208295692868</v>
      </c>
      <c r="X12" s="28">
        <v>3919.7432228724019</v>
      </c>
      <c r="Y12" s="28">
        <v>3905.4296591497355</v>
      </c>
      <c r="Z12" s="28">
        <v>4698.4938683416694</v>
      </c>
      <c r="AA12" s="28">
        <v>4545.5925024776843</v>
      </c>
      <c r="AB12" s="28">
        <v>4470.6751152778479</v>
      </c>
      <c r="AC12" s="28">
        <v>4396.9675234729339</v>
      </c>
      <c r="AD12" s="28">
        <v>4422.9786872427158</v>
      </c>
      <c r="AE12" s="28">
        <v>4685.2572398546599</v>
      </c>
      <c r="AF12" s="28">
        <v>4797.6156832570605</v>
      </c>
      <c r="AG12" s="28">
        <v>4909.9007415393935</v>
      </c>
      <c r="AH12" s="28">
        <v>4857.4334627027392</v>
      </c>
      <c r="AI12" s="28">
        <v>5125.7491141069777</v>
      </c>
      <c r="AJ12" s="28">
        <v>5433.742190666585</v>
      </c>
      <c r="AK12" s="28">
        <v>5440.6868983094873</v>
      </c>
      <c r="AL12" s="28">
        <v>5281.2096259556502</v>
      </c>
      <c r="AM12" s="28">
        <v>5330.5376736959106</v>
      </c>
      <c r="AN12" s="28">
        <v>5272.2053703988213</v>
      </c>
      <c r="AO12" s="28">
        <v>5607.1461983399186</v>
      </c>
      <c r="AP12" s="28">
        <v>5842.8591109198824</v>
      </c>
      <c r="AQ12" s="28">
        <v>6053.3334480372941</v>
      </c>
      <c r="AR12" s="37">
        <v>6306.2985361985957</v>
      </c>
      <c r="AS12" s="37">
        <v>5923.2811443160708</v>
      </c>
      <c r="AT12" s="37">
        <v>6604.6001681903772</v>
      </c>
      <c r="AU12" s="37">
        <v>6046.4445219077252</v>
      </c>
      <c r="AV12" s="37">
        <v>6318.3121590003884</v>
      </c>
      <c r="AW12" s="37"/>
    </row>
    <row r="13" spans="1:49" s="24" customFormat="1">
      <c r="A13" s="24" t="s">
        <v>34</v>
      </c>
      <c r="B13" s="28">
        <v>117.40492471839258</v>
      </c>
      <c r="C13" s="28">
        <v>124.6430704551922</v>
      </c>
      <c r="D13" s="28">
        <v>120.56982132099306</v>
      </c>
      <c r="E13" s="28">
        <v>178.57413258355149</v>
      </c>
      <c r="F13" s="28">
        <v>153.94300506004447</v>
      </c>
      <c r="G13" s="28">
        <v>451.05047770089192</v>
      </c>
      <c r="H13" s="28">
        <v>314.26792535806436</v>
      </c>
      <c r="I13" s="28">
        <v>378.86918416819765</v>
      </c>
      <c r="J13" s="28">
        <v>343.61345689815482</v>
      </c>
      <c r="K13" s="28">
        <v>340.54103358285516</v>
      </c>
      <c r="L13" s="28">
        <v>340.42496059861526</v>
      </c>
      <c r="M13" s="28">
        <v>732.63602984044905</v>
      </c>
      <c r="N13" s="28">
        <v>360.40153055914681</v>
      </c>
      <c r="O13" s="28">
        <v>379.64816688857826</v>
      </c>
      <c r="P13" s="28">
        <v>372.41575471968508</v>
      </c>
      <c r="Q13" s="28">
        <v>385.441566873873</v>
      </c>
      <c r="R13" s="28">
        <v>425.6440538689979</v>
      </c>
      <c r="S13" s="28">
        <v>431.24837400083936</v>
      </c>
      <c r="T13" s="28">
        <v>410.01092449323977</v>
      </c>
      <c r="U13" s="28">
        <v>428.34773203548417</v>
      </c>
      <c r="V13" s="28">
        <v>469.65249421237002</v>
      </c>
      <c r="W13" s="28">
        <v>471.14302407008807</v>
      </c>
      <c r="X13" s="28">
        <v>521.16296879714957</v>
      </c>
      <c r="Y13" s="28">
        <v>594.54417159872389</v>
      </c>
      <c r="Z13" s="28">
        <v>400.24634196672469</v>
      </c>
      <c r="AA13" s="28">
        <v>423.37134251718112</v>
      </c>
      <c r="AB13" s="28">
        <v>495.01655147072154</v>
      </c>
      <c r="AC13" s="28">
        <v>486.37246179180596</v>
      </c>
      <c r="AD13" s="28">
        <v>495.05530573843191</v>
      </c>
      <c r="AE13" s="28">
        <v>558.8985667179802</v>
      </c>
      <c r="AF13" s="28">
        <v>629.85563190148343</v>
      </c>
      <c r="AG13" s="28">
        <v>631.1344325364413</v>
      </c>
      <c r="AH13" s="28">
        <v>717.56037525326587</v>
      </c>
      <c r="AI13" s="28">
        <v>708.21642784544781</v>
      </c>
      <c r="AJ13" s="28">
        <v>716.0271638026461</v>
      </c>
      <c r="AK13" s="28">
        <v>777.62151556687036</v>
      </c>
      <c r="AL13" s="28">
        <v>748.58496791299194</v>
      </c>
      <c r="AM13" s="28">
        <v>783.95640410621991</v>
      </c>
      <c r="AN13" s="28">
        <v>773.57851393088913</v>
      </c>
      <c r="AO13" s="28">
        <v>942.91702580194897</v>
      </c>
      <c r="AP13" s="28">
        <v>958.49424377651928</v>
      </c>
      <c r="AQ13" s="28">
        <v>1167.5249442374184</v>
      </c>
      <c r="AR13" s="37">
        <v>1288.6949811537431</v>
      </c>
      <c r="AS13" s="37">
        <v>1377.0498494871383</v>
      </c>
      <c r="AT13" s="37">
        <v>1512.3925340428962</v>
      </c>
      <c r="AU13" s="37">
        <v>1319.067593525715</v>
      </c>
      <c r="AV13" s="37">
        <v>1650.2444069845053</v>
      </c>
      <c r="AW13" s="37"/>
    </row>
    <row r="14" spans="1:49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6" spans="1:49">
      <c r="I16" s="9">
        <v>2019</v>
      </c>
      <c r="J16" s="9">
        <v>2018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SUM(AP3:AS3)</f>
        <v>77211.546614151215</v>
      </c>
      <c r="J18" s="5">
        <f>SUM(AL3:AO3)</f>
        <v>69050.859305017788</v>
      </c>
      <c r="K18" s="5">
        <f>(I18-J18)</f>
        <v>8160.6873091334273</v>
      </c>
      <c r="L18" s="6">
        <f>(K18/(J18/100))</f>
        <v>11.81837183674325</v>
      </c>
    </row>
    <row r="20" spans="9:12">
      <c r="I20" s="9" t="s">
        <v>66</v>
      </c>
      <c r="J20" s="9" t="s">
        <v>67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20" t="s">
        <v>37</v>
      </c>
      <c r="L21" s="9" t="s">
        <v>38</v>
      </c>
    </row>
    <row r="22" spans="9:12">
      <c r="I22" s="5">
        <f>SUM(AV3)</f>
        <v>20573.375846788211</v>
      </c>
      <c r="J22" s="5">
        <f>SUM(AR3)</f>
        <v>19627.80179545116</v>
      </c>
      <c r="K22" s="5">
        <f>(I22-J22)</f>
        <v>945.57405133705106</v>
      </c>
      <c r="L22" s="6">
        <f>(K22/(J22/100))</f>
        <v>4.8175239448168492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AQ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43" s="4" customFormat="1" ht="18.75">
      <c r="A1" s="3" t="s">
        <v>0</v>
      </c>
    </row>
    <row r="2" spans="1:4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</row>
    <row r="3" spans="1:43" s="8" customFormat="1">
      <c r="A3" s="2" t="s">
        <v>27</v>
      </c>
      <c r="B3" s="30">
        <v>79388.866457955228</v>
      </c>
      <c r="C3" s="30">
        <v>79086.016988450632</v>
      </c>
      <c r="D3" s="30">
        <v>79210.241465426545</v>
      </c>
      <c r="E3" s="30">
        <v>79390.665117025303</v>
      </c>
      <c r="F3" s="30">
        <v>79724.814201993024</v>
      </c>
      <c r="G3" s="30">
        <v>80087.223321726633</v>
      </c>
      <c r="H3" s="30">
        <v>80378.512991691197</v>
      </c>
      <c r="I3" s="30">
        <v>79998.281620656635</v>
      </c>
      <c r="J3" s="30">
        <v>80565.508332537778</v>
      </c>
      <c r="K3" s="30">
        <v>80965.494251565528</v>
      </c>
      <c r="L3" s="30">
        <v>81386.310767554154</v>
      </c>
      <c r="M3" s="30">
        <v>82579.52177952847</v>
      </c>
      <c r="N3" s="30">
        <v>82735.824478059018</v>
      </c>
      <c r="O3" s="30">
        <v>83550.768904551776</v>
      </c>
      <c r="P3" s="30">
        <v>84150.107518133911</v>
      </c>
      <c r="Q3" s="30">
        <v>84712.711495311843</v>
      </c>
      <c r="R3" s="30">
        <v>85515.413665884364</v>
      </c>
      <c r="S3" s="30">
        <v>85799.057150788431</v>
      </c>
      <c r="T3" s="30">
        <v>86524.936559557289</v>
      </c>
      <c r="U3" s="30">
        <v>87294.303702716352</v>
      </c>
      <c r="V3" s="30">
        <v>88340.950802795574</v>
      </c>
      <c r="W3" s="30">
        <v>89119.247584724435</v>
      </c>
      <c r="X3" s="30">
        <v>89765.715248340421</v>
      </c>
      <c r="Y3" s="30">
        <v>90195.036527246528</v>
      </c>
      <c r="Z3" s="30">
        <v>91025.472050959273</v>
      </c>
      <c r="AA3" s="30">
        <v>91767.097036007719</v>
      </c>
      <c r="AB3" s="30">
        <v>93149.861698002424</v>
      </c>
      <c r="AC3" s="30">
        <v>94290.949874770668</v>
      </c>
      <c r="AD3" s="30">
        <v>94225.090330063642</v>
      </c>
      <c r="AE3" s="30">
        <v>94025.030123152872</v>
      </c>
      <c r="AF3" s="30">
        <v>93925.358592601202</v>
      </c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</row>
    <row r="4" spans="1:43" s="8" customFormat="1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4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  <c r="AE5" s="9" t="s">
        <v>64</v>
      </c>
      <c r="AF5" s="9" t="s">
        <v>65</v>
      </c>
    </row>
    <row r="6" spans="1:43" s="8" customFormat="1">
      <c r="A6" s="16" t="s">
        <v>29</v>
      </c>
      <c r="B6" s="31">
        <v>4487.6489082522521</v>
      </c>
      <c r="C6" s="31">
        <v>4514.2641930822174</v>
      </c>
      <c r="D6" s="31">
        <v>4474.3309076378027</v>
      </c>
      <c r="E6" s="31">
        <v>4575.8467297578736</v>
      </c>
      <c r="F6" s="31">
        <v>4702.7434984151032</v>
      </c>
      <c r="G6" s="31">
        <v>4743.8673553817898</v>
      </c>
      <c r="H6" s="31">
        <v>4762.0965989653441</v>
      </c>
      <c r="I6" s="31">
        <v>4503.0880413093682</v>
      </c>
      <c r="J6" s="31">
        <v>4721.7081630162729</v>
      </c>
      <c r="K6" s="31">
        <v>4649.8932857143882</v>
      </c>
      <c r="L6" s="31">
        <v>4596.4926482261717</v>
      </c>
      <c r="M6" s="31">
        <v>4608.7942801308809</v>
      </c>
      <c r="N6" s="31">
        <v>4072.1500873718696</v>
      </c>
      <c r="O6" s="31">
        <v>4054.9561885083372</v>
      </c>
      <c r="P6" s="31">
        <v>4001.0573631612283</v>
      </c>
      <c r="Q6" s="31">
        <v>4058.9864640679971</v>
      </c>
      <c r="R6" s="31">
        <v>3981.1910260498098</v>
      </c>
      <c r="S6" s="31">
        <v>3910.7136259761505</v>
      </c>
      <c r="T6" s="31">
        <v>3961.1998598244199</v>
      </c>
      <c r="U6" s="31">
        <v>4382.3975972695935</v>
      </c>
      <c r="V6" s="31">
        <v>4372.9342811000606</v>
      </c>
      <c r="W6" s="31">
        <v>4466.9925202076947</v>
      </c>
      <c r="X6" s="32">
        <v>4542.8702941709798</v>
      </c>
      <c r="Y6" s="32">
        <v>4301.9304165690119</v>
      </c>
      <c r="Z6" s="32">
        <v>4222.814583448092</v>
      </c>
      <c r="AA6" s="32">
        <v>4176.3494144824263</v>
      </c>
      <c r="AB6" s="32">
        <v>4216.0600351730745</v>
      </c>
      <c r="AC6" s="32">
        <v>4297.6427878959776</v>
      </c>
      <c r="AD6" s="32">
        <v>4404.2694414627385</v>
      </c>
      <c r="AE6" s="32">
        <v>4227.2130378743514</v>
      </c>
      <c r="AF6" s="32">
        <v>4101.8254915718016</v>
      </c>
      <c r="AG6" s="32"/>
    </row>
    <row r="7" spans="1:43" s="8" customFormat="1">
      <c r="A7" s="16" t="s">
        <v>30</v>
      </c>
      <c r="B7" s="31">
        <v>14130.901799378014</v>
      </c>
      <c r="C7" s="31">
        <v>13901.182258821022</v>
      </c>
      <c r="D7" s="31">
        <v>13897.046164023321</v>
      </c>
      <c r="E7" s="31">
        <v>13867.047012701722</v>
      </c>
      <c r="F7" s="31">
        <v>13574.697579008012</v>
      </c>
      <c r="G7" s="31">
        <v>13571.925948615242</v>
      </c>
      <c r="H7" s="31">
        <v>13472.420715695236</v>
      </c>
      <c r="I7" s="31">
        <v>13510.153297222476</v>
      </c>
      <c r="J7" s="31">
        <v>13348.32023433388</v>
      </c>
      <c r="K7" s="31">
        <v>13280.44840101965</v>
      </c>
      <c r="L7" s="31">
        <v>13160.108869608639</v>
      </c>
      <c r="M7" s="31">
        <v>13074.493162012703</v>
      </c>
      <c r="N7" s="31">
        <v>13024.401214446969</v>
      </c>
      <c r="O7" s="31">
        <v>12973.048031529779</v>
      </c>
      <c r="P7" s="31">
        <v>12842.512940823071</v>
      </c>
      <c r="Q7" s="31">
        <v>12665.72861910939</v>
      </c>
      <c r="R7" s="31">
        <v>12640.287396692343</v>
      </c>
      <c r="S7" s="31">
        <v>12530.785529615265</v>
      </c>
      <c r="T7" s="31">
        <v>12435.597097467469</v>
      </c>
      <c r="U7" s="31">
        <v>12277.978174569684</v>
      </c>
      <c r="V7" s="31">
        <v>12286.771458558662</v>
      </c>
      <c r="W7" s="31">
        <v>12239.135230520544</v>
      </c>
      <c r="X7" s="32">
        <v>12194.344474386855</v>
      </c>
      <c r="Y7" s="32">
        <v>12255.057523480109</v>
      </c>
      <c r="Z7" s="32">
        <v>12090.099265396282</v>
      </c>
      <c r="AA7" s="32">
        <v>12105.803608336193</v>
      </c>
      <c r="AB7" s="32">
        <v>12150.24447512026</v>
      </c>
      <c r="AC7" s="32">
        <v>12081.956612885189</v>
      </c>
      <c r="AD7" s="32">
        <v>11966.460056875274</v>
      </c>
      <c r="AE7" s="32">
        <v>11815.932334794634</v>
      </c>
      <c r="AF7" s="32">
        <v>11705.414426720423</v>
      </c>
      <c r="AG7" s="32"/>
    </row>
    <row r="8" spans="1:43" s="8" customFormat="1">
      <c r="A8" s="8" t="s">
        <v>31</v>
      </c>
      <c r="B8" s="31">
        <v>3285.4863111501636</v>
      </c>
      <c r="C8" s="31">
        <v>3334.4859667337009</v>
      </c>
      <c r="D8" s="31">
        <v>3399.7340099735043</v>
      </c>
      <c r="E8" s="31">
        <v>3451.9237186015298</v>
      </c>
      <c r="F8" s="31">
        <v>3514.2689924284941</v>
      </c>
      <c r="G8" s="31">
        <v>3386.0388116185236</v>
      </c>
      <c r="H8" s="31">
        <v>3484.8006566848749</v>
      </c>
      <c r="I8" s="31">
        <v>3615.3123864622517</v>
      </c>
      <c r="J8" s="31">
        <v>3988.3297524469494</v>
      </c>
      <c r="K8" s="31">
        <v>4116.4668884232169</v>
      </c>
      <c r="L8" s="31">
        <v>4217.2408940612904</v>
      </c>
      <c r="M8" s="31">
        <v>4381.7730590432166</v>
      </c>
      <c r="N8" s="31">
        <v>4368.6849258440161</v>
      </c>
      <c r="O8" s="31">
        <v>4536.5181612171855</v>
      </c>
      <c r="P8" s="31">
        <v>4705.4015918567457</v>
      </c>
      <c r="Q8" s="31">
        <v>4841.7903563737082</v>
      </c>
      <c r="R8" s="31">
        <v>4948.2357367336726</v>
      </c>
      <c r="S8" s="31">
        <v>5055.4406153132177</v>
      </c>
      <c r="T8" s="31">
        <v>5130.9011045615134</v>
      </c>
      <c r="U8" s="31">
        <v>5220.4991157890017</v>
      </c>
      <c r="V8" s="31">
        <v>5349.1422676340853</v>
      </c>
      <c r="W8" s="31">
        <v>5490.651318348635</v>
      </c>
      <c r="X8" s="32">
        <v>5607.3543695952048</v>
      </c>
      <c r="Y8" s="32">
        <v>5709.7719623107323</v>
      </c>
      <c r="Z8" s="32">
        <v>5829.2448723970856</v>
      </c>
      <c r="AA8" s="32">
        <v>5974.8077477083007</v>
      </c>
      <c r="AB8" s="32">
        <v>6081.9169278061408</v>
      </c>
      <c r="AC8" s="32">
        <v>6181.8211519341339</v>
      </c>
      <c r="AD8" s="32">
        <v>6263.3329590350995</v>
      </c>
      <c r="AE8" s="32">
        <v>6281.6209257709279</v>
      </c>
      <c r="AF8" s="32">
        <v>6369.5762862048141</v>
      </c>
      <c r="AG8" s="32"/>
    </row>
    <row r="9" spans="1:43" s="8" customFormat="1">
      <c r="A9" s="16" t="s">
        <v>32</v>
      </c>
      <c r="B9" s="31">
        <v>13899.700196642654</v>
      </c>
      <c r="C9" s="31">
        <v>13690.045229902958</v>
      </c>
      <c r="D9" s="31">
        <v>13687.684802298636</v>
      </c>
      <c r="E9" s="31">
        <v>13327.412098797773</v>
      </c>
      <c r="F9" s="31">
        <v>13399.918241733185</v>
      </c>
      <c r="G9" s="31">
        <v>13467.51826121345</v>
      </c>
      <c r="H9" s="31">
        <v>13461.575613341027</v>
      </c>
      <c r="I9" s="31">
        <v>12693.214629462582</v>
      </c>
      <c r="J9" s="31">
        <v>12793.718840304526</v>
      </c>
      <c r="K9" s="31">
        <v>12704.301192533738</v>
      </c>
      <c r="L9" s="31">
        <v>12685.245550657783</v>
      </c>
      <c r="M9" s="31">
        <v>12880.52500365995</v>
      </c>
      <c r="N9" s="31">
        <v>12641.169312729276</v>
      </c>
      <c r="O9" s="31">
        <v>12700.071218322399</v>
      </c>
      <c r="P9" s="31">
        <v>12665.847143516145</v>
      </c>
      <c r="Q9" s="31">
        <v>12662.385107094604</v>
      </c>
      <c r="R9" s="31">
        <v>12608.112212286844</v>
      </c>
      <c r="S9" s="31">
        <v>12580.311807734817</v>
      </c>
      <c r="T9" s="31">
        <v>12647.046187337322</v>
      </c>
      <c r="U9" s="31">
        <v>12617.344569448493</v>
      </c>
      <c r="V9" s="31">
        <v>12983.674970719598</v>
      </c>
      <c r="W9" s="31">
        <v>12722.650961838026</v>
      </c>
      <c r="X9" s="32">
        <v>12470.414367858084</v>
      </c>
      <c r="Y9" s="32">
        <v>12517.179782710999</v>
      </c>
      <c r="Z9" s="32">
        <v>12610.118078048092</v>
      </c>
      <c r="AA9" s="32">
        <v>12639.293694618751</v>
      </c>
      <c r="AB9" s="32">
        <v>13331.941517058027</v>
      </c>
      <c r="AC9" s="32">
        <v>13567.185647613778</v>
      </c>
      <c r="AD9" s="32">
        <v>13439.652732601628</v>
      </c>
      <c r="AE9" s="32">
        <v>13553.686018455652</v>
      </c>
      <c r="AF9" s="32">
        <v>13422.576692610373</v>
      </c>
      <c r="AG9" s="32"/>
    </row>
    <row r="10" spans="1:43" s="8" customFormat="1">
      <c r="A10" s="16" t="s">
        <v>33</v>
      </c>
      <c r="B10" s="32">
        <v>39327.411579135995</v>
      </c>
      <c r="C10" s="32">
        <v>39399.298337129389</v>
      </c>
      <c r="D10" s="32">
        <v>39530.674353832299</v>
      </c>
      <c r="E10" s="32">
        <v>39811.299621743281</v>
      </c>
      <c r="F10" s="32">
        <v>39998.312077512579</v>
      </c>
      <c r="G10" s="32">
        <v>40191.381868803808</v>
      </c>
      <c r="H10" s="32">
        <v>40327.511495915758</v>
      </c>
      <c r="I10" s="32">
        <v>40648.205718577614</v>
      </c>
      <c r="J10" s="32">
        <v>40516.561987786146</v>
      </c>
      <c r="K10" s="32">
        <v>40918.306801389343</v>
      </c>
      <c r="L10" s="32">
        <v>41339.713783282794</v>
      </c>
      <c r="M10" s="32">
        <v>42098.831597692719</v>
      </c>
      <c r="N10" s="32">
        <v>42581.6095949757</v>
      </c>
      <c r="O10" s="32">
        <v>43058.327722850205</v>
      </c>
      <c r="P10" s="32">
        <v>43548.339246669464</v>
      </c>
      <c r="Q10" s="32">
        <v>44076.983964566716</v>
      </c>
      <c r="R10" s="32">
        <v>44945.566695125737</v>
      </c>
      <c r="S10" s="32">
        <v>45291.762384395442</v>
      </c>
      <c r="T10" s="32">
        <v>45823.849754664152</v>
      </c>
      <c r="U10" s="32">
        <v>46238.598960010982</v>
      </c>
      <c r="V10" s="32">
        <v>46753.06793386834</v>
      </c>
      <c r="W10" s="32">
        <v>47486.817685653084</v>
      </c>
      <c r="X10" s="32">
        <v>48153.57210606087</v>
      </c>
      <c r="Y10" s="32">
        <v>48332.650664582186</v>
      </c>
      <c r="Z10" s="32">
        <v>48942.819561867451</v>
      </c>
      <c r="AA10" s="32">
        <v>49446.552046119868</v>
      </c>
      <c r="AB10" s="32">
        <v>49903.985743527599</v>
      </c>
      <c r="AC10" s="32">
        <v>50754.636533878373</v>
      </c>
      <c r="AD10" s="32">
        <v>50810.75085952579</v>
      </c>
      <c r="AE10" s="32">
        <v>50852.401626729217</v>
      </c>
      <c r="AF10" s="32">
        <v>50984.180949967689</v>
      </c>
      <c r="AG10" s="32"/>
    </row>
    <row r="11" spans="1:43" s="8" customFormat="1">
      <c r="A11" s="16" t="s">
        <v>34</v>
      </c>
      <c r="B11" s="32">
        <v>4257.7176633961562</v>
      </c>
      <c r="C11" s="32">
        <v>4246.7410027813521</v>
      </c>
      <c r="D11" s="32">
        <v>4220.7712276609855</v>
      </c>
      <c r="E11" s="32">
        <v>4357.1359354231217</v>
      </c>
      <c r="F11" s="32">
        <v>4534.8738128956402</v>
      </c>
      <c r="G11" s="32">
        <v>4726.4910760938283</v>
      </c>
      <c r="H11" s="32">
        <v>4870.1079110889605</v>
      </c>
      <c r="I11" s="32">
        <v>5028.3075476223403</v>
      </c>
      <c r="J11" s="32">
        <v>5196.8693546499999</v>
      </c>
      <c r="K11" s="32">
        <v>5296.0776824851955</v>
      </c>
      <c r="L11" s="32">
        <v>5387.5090217174684</v>
      </c>
      <c r="M11" s="32">
        <v>5535.1046769890017</v>
      </c>
      <c r="N11" s="32">
        <v>6047.8093426911873</v>
      </c>
      <c r="O11" s="32">
        <v>6227.8475821238899</v>
      </c>
      <c r="P11" s="32">
        <v>6386.9492321072685</v>
      </c>
      <c r="Q11" s="32">
        <v>6406.8369840994201</v>
      </c>
      <c r="R11" s="32">
        <v>6392.0205989959568</v>
      </c>
      <c r="S11" s="32">
        <v>6430.0431877535311</v>
      </c>
      <c r="T11" s="32">
        <v>6526.3425557024193</v>
      </c>
      <c r="U11" s="32">
        <v>6557.4852856286016</v>
      </c>
      <c r="V11" s="32">
        <v>6595.3598909148286</v>
      </c>
      <c r="W11" s="32">
        <v>6712.9998681564612</v>
      </c>
      <c r="X11" s="32">
        <v>6797.1596362684222</v>
      </c>
      <c r="Y11" s="32">
        <v>7078.4461775934933</v>
      </c>
      <c r="Z11" s="32">
        <v>7330.3756898022675</v>
      </c>
      <c r="AA11" s="32">
        <v>7424.2905247421713</v>
      </c>
      <c r="AB11" s="32">
        <v>7465.7129993173139</v>
      </c>
      <c r="AC11" s="32">
        <v>7407.7071405632132</v>
      </c>
      <c r="AD11" s="32">
        <v>7340.6242805631082</v>
      </c>
      <c r="AE11" s="32">
        <v>7294.1761795280954</v>
      </c>
      <c r="AF11" s="32">
        <v>7341.784745526098</v>
      </c>
      <c r="AG11" s="32"/>
    </row>
    <row r="12" spans="1:4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43">
      <c r="I14" s="9" t="s">
        <v>66</v>
      </c>
      <c r="J14" s="9" t="s">
        <v>67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6"/>
    </row>
    <row r="15" spans="1:43">
      <c r="I15" s="5">
        <f>(AF3)</f>
        <v>93925.358592601202</v>
      </c>
      <c r="J15" s="11">
        <f>(AB3)</f>
        <v>93149.861698002424</v>
      </c>
      <c r="K15" s="12">
        <f>(I15-J15)</f>
        <v>775.49689459877845</v>
      </c>
      <c r="L15" s="15">
        <f>(K15/(J15/100))</f>
        <v>0.8325260826612787</v>
      </c>
      <c r="V15" s="7"/>
      <c r="W15" s="7"/>
      <c r="X15" s="20"/>
      <c r="Y15" s="9"/>
      <c r="Z15" s="5"/>
      <c r="AA15" s="36"/>
    </row>
    <row r="16" spans="1:43">
      <c r="V16" s="5"/>
      <c r="W16" s="5"/>
      <c r="X16" s="5"/>
      <c r="Y16" s="6"/>
      <c r="Z16" s="5"/>
      <c r="AA16" s="36"/>
    </row>
    <row r="17" spans="9:27">
      <c r="I17" s="9"/>
      <c r="J17" s="9"/>
      <c r="K17" s="9"/>
      <c r="L17" s="9"/>
      <c r="X17" s="5"/>
      <c r="Y17" s="5"/>
      <c r="Z17" s="5"/>
      <c r="AA17" s="36"/>
    </row>
    <row r="18" spans="9:27">
      <c r="I18" s="5"/>
      <c r="J18" s="11"/>
      <c r="K18" s="5"/>
      <c r="L18" s="6"/>
      <c r="X18" s="5"/>
      <c r="Y18" s="5"/>
      <c r="Z18" s="5"/>
      <c r="AA18" s="36"/>
    </row>
    <row r="19" spans="9:27">
      <c r="X19" s="5"/>
      <c r="Y19" s="5"/>
      <c r="Z19" s="5"/>
      <c r="AA19" s="3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G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3" ht="18.75">
      <c r="A1" s="3" t="s">
        <v>63</v>
      </c>
    </row>
    <row r="2" spans="1:33" s="33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</row>
    <row r="3" spans="1:33" s="1" customFormat="1">
      <c r="A3" s="14" t="s">
        <v>27</v>
      </c>
      <c r="B3" s="35">
        <v>47581.107846307299</v>
      </c>
      <c r="C3" s="35">
        <v>47795.07949143002</v>
      </c>
      <c r="D3" s="35">
        <v>48091.970865402756</v>
      </c>
      <c r="E3" s="35">
        <v>47881.58887389888</v>
      </c>
      <c r="F3" s="35">
        <v>47538.917710216767</v>
      </c>
      <c r="G3" s="35">
        <v>48053.560264072286</v>
      </c>
      <c r="H3" s="35">
        <v>48049.675154307239</v>
      </c>
      <c r="I3" s="35">
        <v>48291.993856203917</v>
      </c>
      <c r="J3" s="35">
        <v>48595.775021596375</v>
      </c>
      <c r="K3" s="35">
        <v>48855.504417517797</v>
      </c>
      <c r="L3" s="35">
        <v>49014.137152149728</v>
      </c>
      <c r="M3" s="35">
        <v>48751.994855402991</v>
      </c>
      <c r="N3" s="35">
        <v>49355.011919679942</v>
      </c>
      <c r="O3" s="35">
        <v>48856.391050426522</v>
      </c>
      <c r="P3" s="35">
        <v>49032.348172903097</v>
      </c>
      <c r="Q3" s="35">
        <v>49057.21380886549</v>
      </c>
      <c r="R3" s="35">
        <v>48991.515830338438</v>
      </c>
      <c r="S3" s="35">
        <v>48868.411114384748</v>
      </c>
      <c r="T3" s="35">
        <v>48984.364701983111</v>
      </c>
      <c r="U3" s="35">
        <v>49180.095936729798</v>
      </c>
      <c r="V3" s="35">
        <v>49279.827925728248</v>
      </c>
      <c r="W3" s="35">
        <v>50807.247372151287</v>
      </c>
      <c r="X3" s="35">
        <v>49319.77670753179</v>
      </c>
      <c r="Y3" s="35">
        <v>49599.275495615817</v>
      </c>
      <c r="Z3" s="35">
        <v>49975.297138472284</v>
      </c>
      <c r="AA3" s="35">
        <v>49975.275493790738</v>
      </c>
      <c r="AB3" s="35">
        <v>50036.396805212913</v>
      </c>
      <c r="AC3" s="35">
        <v>49865.136831849966</v>
      </c>
      <c r="AD3" s="35">
        <v>49736.94718505293</v>
      </c>
      <c r="AE3" s="35">
        <v>50047.121283640474</v>
      </c>
      <c r="AF3" s="35">
        <v>50444.513951972687</v>
      </c>
    </row>
    <row r="4" spans="1:33" s="8" customFormat="1"/>
    <row r="5" spans="1:33" s="8" customFormat="1">
      <c r="A5" s="35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62</v>
      </c>
      <c r="AE5" s="18" t="s">
        <v>64</v>
      </c>
      <c r="AF5" s="18" t="s">
        <v>65</v>
      </c>
    </row>
    <row r="6" spans="1:33" s="8" customFormat="1">
      <c r="A6" s="32" t="s">
        <v>29</v>
      </c>
      <c r="B6" s="32">
        <v>37717.50793687714</v>
      </c>
      <c r="C6" s="32">
        <v>38302.112035640595</v>
      </c>
      <c r="D6" s="32">
        <v>38011.564371177185</v>
      </c>
      <c r="E6" s="32">
        <v>37453.522773342986</v>
      </c>
      <c r="F6" s="32">
        <v>37550.803669375746</v>
      </c>
      <c r="G6" s="32">
        <v>37726.878339095805</v>
      </c>
      <c r="H6" s="32">
        <v>38090.095298874548</v>
      </c>
      <c r="I6" s="32">
        <v>37703.657280579908</v>
      </c>
      <c r="J6" s="32">
        <v>40752.073753730823</v>
      </c>
      <c r="K6" s="32">
        <v>40601.965640705959</v>
      </c>
      <c r="L6" s="32">
        <v>40062.673167210756</v>
      </c>
      <c r="M6" s="32">
        <v>39677.627262685666</v>
      </c>
      <c r="N6" s="32">
        <v>39060.071616890782</v>
      </c>
      <c r="O6" s="32">
        <v>39745.799623872757</v>
      </c>
      <c r="P6" s="32">
        <v>39541.938566200239</v>
      </c>
      <c r="Q6" s="32">
        <v>38929.776232814416</v>
      </c>
      <c r="R6" s="32">
        <v>39309.403278195212</v>
      </c>
      <c r="S6" s="32">
        <v>40280.480881753021</v>
      </c>
      <c r="T6" s="32">
        <v>40710.729099049364</v>
      </c>
      <c r="U6" s="32">
        <v>39941.97324998564</v>
      </c>
      <c r="V6" s="32">
        <v>40526.744186671385</v>
      </c>
      <c r="W6" s="32">
        <v>40626.088998184125</v>
      </c>
      <c r="X6" s="32">
        <v>41032.836453516727</v>
      </c>
      <c r="Y6" s="32">
        <v>40408.13979961435</v>
      </c>
      <c r="Z6" s="32">
        <v>41115.44785718077</v>
      </c>
      <c r="AA6" s="32">
        <v>41345.163880936008</v>
      </c>
      <c r="AB6" s="32">
        <v>41565.876834654009</v>
      </c>
      <c r="AC6" s="32">
        <v>40833.295268872673</v>
      </c>
      <c r="AD6" s="32">
        <v>42413.11452949611</v>
      </c>
      <c r="AE6" s="32">
        <v>42575.907481470138</v>
      </c>
      <c r="AF6" s="32">
        <v>42656.110141793964</v>
      </c>
      <c r="AG6" s="32"/>
    </row>
    <row r="7" spans="1:33" s="8" customFormat="1">
      <c r="A7" s="32" t="s">
        <v>30</v>
      </c>
      <c r="B7" s="32">
        <v>51498.928128559317</v>
      </c>
      <c r="C7" s="32">
        <v>50126.222738056182</v>
      </c>
      <c r="D7" s="32">
        <v>50854.559515418514</v>
      </c>
      <c r="E7" s="32">
        <v>50726.859245737411</v>
      </c>
      <c r="F7" s="32">
        <v>50749.362655113517</v>
      </c>
      <c r="G7" s="32">
        <v>50704.853510062552</v>
      </c>
      <c r="H7" s="32">
        <v>51184.623217814347</v>
      </c>
      <c r="I7" s="32">
        <v>50630.43578790324</v>
      </c>
      <c r="J7" s="32">
        <v>51515.596359722833</v>
      </c>
      <c r="K7" s="32">
        <v>51699.530734391774</v>
      </c>
      <c r="L7" s="32">
        <v>51669.739501102849</v>
      </c>
      <c r="M7" s="32">
        <v>51774.726695291327</v>
      </c>
      <c r="N7" s="32">
        <v>51829.330285688222</v>
      </c>
      <c r="O7" s="32">
        <v>51941.905271879426</v>
      </c>
      <c r="P7" s="32">
        <v>52844.915421656216</v>
      </c>
      <c r="Q7" s="32">
        <v>52053.103907523597</v>
      </c>
      <c r="R7" s="32">
        <v>51899.314938644085</v>
      </c>
      <c r="S7" s="32">
        <v>51953.473090201624</v>
      </c>
      <c r="T7" s="32">
        <v>51962.09189172992</v>
      </c>
      <c r="U7" s="32">
        <v>52021.124042267213</v>
      </c>
      <c r="V7" s="32">
        <v>52407.684322595269</v>
      </c>
      <c r="W7" s="32">
        <v>52687.614503881668</v>
      </c>
      <c r="X7" s="32">
        <v>52378.631732017056</v>
      </c>
      <c r="Y7" s="32">
        <v>52269.323238920631</v>
      </c>
      <c r="Z7" s="32">
        <v>52352.431122267073</v>
      </c>
      <c r="AA7" s="32">
        <v>53416.883961544838</v>
      </c>
      <c r="AB7" s="32">
        <v>53407.37986764426</v>
      </c>
      <c r="AC7" s="32">
        <v>53412.716291448451</v>
      </c>
      <c r="AD7" s="32">
        <v>53561.619704976474</v>
      </c>
      <c r="AE7" s="32">
        <v>52550.143176651502</v>
      </c>
      <c r="AF7" s="32">
        <v>53795.003750730313</v>
      </c>
      <c r="AG7" s="32"/>
    </row>
    <row r="8" spans="1:33" s="8" customFormat="1">
      <c r="A8" s="32" t="s">
        <v>31</v>
      </c>
      <c r="B8" s="32">
        <v>47839.813468124288</v>
      </c>
      <c r="C8" s="32">
        <v>48326.316115879716</v>
      </c>
      <c r="D8" s="32">
        <v>49101.924600268685</v>
      </c>
      <c r="E8" s="32">
        <v>48539.41352387087</v>
      </c>
      <c r="F8" s="32">
        <v>48002.236957880763</v>
      </c>
      <c r="G8" s="32">
        <v>49399.889652411024</v>
      </c>
      <c r="H8" s="32">
        <v>49823.080318865432</v>
      </c>
      <c r="I8" s="32">
        <v>50174.806535876538</v>
      </c>
      <c r="J8" s="32">
        <v>53179.775479454438</v>
      </c>
      <c r="K8" s="32">
        <v>52814.511513326615</v>
      </c>
      <c r="L8" s="32">
        <v>52407.103836646595</v>
      </c>
      <c r="M8" s="32">
        <v>51759.384517892489</v>
      </c>
      <c r="N8" s="32">
        <v>53430.386956631584</v>
      </c>
      <c r="O8" s="32">
        <v>51054.592666279379</v>
      </c>
      <c r="P8" s="32">
        <v>51581.51844810944</v>
      </c>
      <c r="Q8" s="32">
        <v>51980.94949433767</v>
      </c>
      <c r="R8" s="32">
        <v>51790.380388014513</v>
      </c>
      <c r="S8" s="32">
        <v>51153.045417382316</v>
      </c>
      <c r="T8" s="32">
        <v>51172.664191698663</v>
      </c>
      <c r="U8" s="32">
        <v>51806.632983145479</v>
      </c>
      <c r="V8" s="32">
        <v>51857.662906203848</v>
      </c>
      <c r="W8" s="32">
        <v>51738.00425383573</v>
      </c>
      <c r="X8" s="32">
        <v>51984.9940658251</v>
      </c>
      <c r="Y8" s="32">
        <v>51526.513816617829</v>
      </c>
      <c r="Z8" s="32">
        <v>53437.463981798821</v>
      </c>
      <c r="AA8" s="32">
        <v>53127.235446114035</v>
      </c>
      <c r="AB8" s="32">
        <v>52641.304859546064</v>
      </c>
      <c r="AC8" s="32">
        <v>52724.683775516452</v>
      </c>
      <c r="AD8" s="32">
        <v>54606.678215760221</v>
      </c>
      <c r="AE8" s="32">
        <v>53395.109295362665</v>
      </c>
      <c r="AF8" s="32">
        <v>53638.710535837345</v>
      </c>
      <c r="AG8" s="32"/>
    </row>
    <row r="9" spans="1:33" s="8" customFormat="1">
      <c r="A9" s="32" t="s">
        <v>32</v>
      </c>
      <c r="B9" s="32">
        <v>41501.356268742435</v>
      </c>
      <c r="C9" s="32">
        <v>41993.692258405463</v>
      </c>
      <c r="D9" s="32">
        <v>42072.578446601692</v>
      </c>
      <c r="E9" s="32">
        <v>42495.870257931027</v>
      </c>
      <c r="F9" s="32">
        <v>42183.306448485309</v>
      </c>
      <c r="G9" s="32">
        <v>41945.922184377814</v>
      </c>
      <c r="H9" s="32">
        <v>41945.601046908705</v>
      </c>
      <c r="I9" s="32">
        <v>42897.586793830684</v>
      </c>
      <c r="J9" s="32">
        <v>42402.071630495855</v>
      </c>
      <c r="K9" s="32">
        <v>44440.370200283032</v>
      </c>
      <c r="L9" s="32">
        <v>43138.782482523238</v>
      </c>
      <c r="M9" s="32">
        <v>43686.97676910556</v>
      </c>
      <c r="N9" s="32">
        <v>43707.23584163675</v>
      </c>
      <c r="O9" s="32">
        <v>43527.561968411341</v>
      </c>
      <c r="P9" s="32">
        <v>43308.119323321422</v>
      </c>
      <c r="Q9" s="32">
        <v>43110.208290389724</v>
      </c>
      <c r="R9" s="32">
        <v>43430.809200965603</v>
      </c>
      <c r="S9" s="32">
        <v>43408.095593942264</v>
      </c>
      <c r="T9" s="32">
        <v>43652.764524590188</v>
      </c>
      <c r="U9" s="32">
        <v>44410.105593485168</v>
      </c>
      <c r="V9" s="32">
        <v>43100.44773015743</v>
      </c>
      <c r="W9" s="32">
        <v>53598.600507264004</v>
      </c>
      <c r="X9" s="32">
        <v>43935.130398988775</v>
      </c>
      <c r="Y9" s="32">
        <v>44408.373100960715</v>
      </c>
      <c r="Z9" s="32">
        <v>45322.170738784007</v>
      </c>
      <c r="AA9" s="32">
        <v>44878.812351274915</v>
      </c>
      <c r="AB9" s="32">
        <v>46523.99306567727</v>
      </c>
      <c r="AC9" s="32">
        <v>45084.238300803117</v>
      </c>
      <c r="AD9" s="32">
        <v>45385.962430416992</v>
      </c>
      <c r="AE9" s="32">
        <v>45015.520427866752</v>
      </c>
      <c r="AF9" s="32">
        <v>45599.486460793407</v>
      </c>
      <c r="AG9" s="32"/>
    </row>
    <row r="10" spans="1:33" s="8" customFormat="1">
      <c r="A10" s="32" t="s">
        <v>33</v>
      </c>
      <c r="B10" s="32">
        <v>50009.154844676821</v>
      </c>
      <c r="C10" s="32">
        <v>50478.159918790923</v>
      </c>
      <c r="D10" s="32">
        <v>50709.239522262716</v>
      </c>
      <c r="E10" s="32">
        <v>50252.784731364161</v>
      </c>
      <c r="F10" s="32">
        <v>49972.50962508392</v>
      </c>
      <c r="G10" s="32">
        <v>50567.546516863214</v>
      </c>
      <c r="H10" s="32">
        <v>50576.144699253222</v>
      </c>
      <c r="I10" s="32">
        <v>50832.518185589834</v>
      </c>
      <c r="J10" s="32">
        <v>50691.825068573358</v>
      </c>
      <c r="K10" s="32">
        <v>50474.898016281637</v>
      </c>
      <c r="L10" s="32">
        <v>51132.080298472567</v>
      </c>
      <c r="M10" s="32">
        <v>50610.413114880932</v>
      </c>
      <c r="N10" s="32">
        <v>51445.105197967285</v>
      </c>
      <c r="O10" s="32">
        <v>50693.437615287396</v>
      </c>
      <c r="P10" s="32">
        <v>50932.326656413003</v>
      </c>
      <c r="Q10" s="32">
        <v>51230.474766899344</v>
      </c>
      <c r="R10" s="32">
        <v>50913.883310100704</v>
      </c>
      <c r="S10" s="32">
        <v>50607.785248692868</v>
      </c>
      <c r="T10" s="32">
        <v>50577.220506456644</v>
      </c>
      <c r="U10" s="32">
        <v>50801.046397759987</v>
      </c>
      <c r="V10" s="32">
        <v>51179.340334699511</v>
      </c>
      <c r="W10" s="32">
        <v>51095.442299128299</v>
      </c>
      <c r="X10" s="32">
        <v>50860.853645151081</v>
      </c>
      <c r="Y10" s="32">
        <v>51286.426442024414</v>
      </c>
      <c r="Z10" s="32">
        <v>51560.51469542244</v>
      </c>
      <c r="AA10" s="32">
        <v>51355.931799390855</v>
      </c>
      <c r="AB10" s="32">
        <v>51197.48089858723</v>
      </c>
      <c r="AC10" s="32">
        <v>51302.767426574144</v>
      </c>
      <c r="AD10" s="32">
        <v>50494.107703961374</v>
      </c>
      <c r="AE10" s="32">
        <v>51598.879492498294</v>
      </c>
      <c r="AF10" s="32">
        <v>51733.924597089986</v>
      </c>
      <c r="AG10" s="32"/>
    </row>
    <row r="11" spans="1:33" s="8" customFormat="1">
      <c r="A11" s="32" t="s">
        <v>34</v>
      </c>
      <c r="B11" s="32">
        <v>42195.590218518511</v>
      </c>
      <c r="C11" s="32">
        <v>43647.541948516606</v>
      </c>
      <c r="D11" s="32">
        <v>43876.350163656803</v>
      </c>
      <c r="E11" s="32">
        <v>44064.465904857381</v>
      </c>
      <c r="F11" s="32">
        <v>42287.983254126208</v>
      </c>
      <c r="G11" s="32">
        <v>45866.033861780852</v>
      </c>
      <c r="H11" s="32">
        <v>43798.722976567609</v>
      </c>
      <c r="I11" s="32">
        <v>43217.753297932948</v>
      </c>
      <c r="J11" s="32">
        <v>43610.891338961323</v>
      </c>
      <c r="K11" s="32">
        <v>43972.524486469447</v>
      </c>
      <c r="L11" s="32">
        <v>45090.898751126449</v>
      </c>
      <c r="M11" s="32">
        <v>44438.862774309178</v>
      </c>
      <c r="N11" s="32">
        <v>45103.38236888565</v>
      </c>
      <c r="O11" s="32">
        <v>44925.450140205554</v>
      </c>
      <c r="P11" s="32">
        <v>43830.3589923162</v>
      </c>
      <c r="Q11" s="32">
        <v>44143.458622156126</v>
      </c>
      <c r="R11" s="32">
        <v>44556.235841173388</v>
      </c>
      <c r="S11" s="32">
        <v>44714.473944087687</v>
      </c>
      <c r="T11" s="32">
        <v>45759.582848182697</v>
      </c>
      <c r="U11" s="32">
        <v>45691.768584482219</v>
      </c>
      <c r="V11" s="32">
        <v>45865.189164654526</v>
      </c>
      <c r="W11" s="32">
        <v>46063.579409366066</v>
      </c>
      <c r="X11" s="32">
        <v>46133.351015044354</v>
      </c>
      <c r="Y11" s="32">
        <v>46667.124556949821</v>
      </c>
      <c r="Z11" s="32">
        <v>45825.899043616279</v>
      </c>
      <c r="AA11" s="32">
        <v>46162.597543482894</v>
      </c>
      <c r="AB11" s="32">
        <v>45722.750566468305</v>
      </c>
      <c r="AC11" s="32">
        <v>45838.741086915979</v>
      </c>
      <c r="AD11" s="32">
        <v>46466.302227695669</v>
      </c>
      <c r="AE11" s="32">
        <v>45970.196180126273</v>
      </c>
      <c r="AF11" s="32">
        <v>46586.505210658455</v>
      </c>
      <c r="AG11" s="32"/>
    </row>
    <row r="12" spans="1:3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3">
      <c r="I14" s="9" t="s">
        <v>66</v>
      </c>
      <c r="J14" s="9" t="s">
        <v>67</v>
      </c>
      <c r="K14" s="10" t="s">
        <v>35</v>
      </c>
      <c r="L14" s="9" t="s">
        <v>36</v>
      </c>
      <c r="W14" s="35"/>
      <c r="X14" s="35"/>
      <c r="Y14" s="5"/>
      <c r="Z14" s="5"/>
      <c r="AA14" s="36"/>
    </row>
    <row r="15" spans="1:33">
      <c r="I15" s="5">
        <f>(AF3)</f>
        <v>50444.513951972687</v>
      </c>
      <c r="J15" s="5">
        <f>(AB3)</f>
        <v>50036.396805212913</v>
      </c>
      <c r="K15" s="5">
        <f>(I15-J15)</f>
        <v>408.11714675977419</v>
      </c>
      <c r="L15" s="6">
        <f>(K15/(J15/100))</f>
        <v>0.81564055930833046</v>
      </c>
      <c r="X15" s="5"/>
      <c r="Y15" s="5"/>
      <c r="Z15" s="5"/>
      <c r="AA15" s="36"/>
    </row>
    <row r="16" spans="1:33">
      <c r="X16" s="5"/>
      <c r="Y16" s="5"/>
      <c r="Z16" s="5"/>
      <c r="AA16" s="36"/>
    </row>
    <row r="17" spans="9:27">
      <c r="I17" s="9"/>
      <c r="J17" s="9"/>
      <c r="K17" s="9"/>
      <c r="L17" s="9"/>
      <c r="X17" s="5"/>
      <c r="Y17" s="5"/>
      <c r="Z17" s="5"/>
      <c r="AA17" s="36"/>
    </row>
    <row r="18" spans="9:27">
      <c r="I18" s="32"/>
      <c r="J18" s="32"/>
      <c r="K18" s="5"/>
      <c r="L18" s="6"/>
      <c r="X18" s="5"/>
      <c r="Y18" s="5"/>
      <c r="Z18" s="5"/>
      <c r="AA18" s="36"/>
    </row>
    <row r="19" spans="9:27">
      <c r="X19" s="5"/>
      <c r="Y19" s="5"/>
      <c r="Z19" s="5"/>
      <c r="AA19" s="36"/>
    </row>
    <row r="22" spans="9:27">
      <c r="J22" s="35"/>
      <c r="K22" s="35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2" ma:contentTypeDescription="Opret et nyt dokument." ma:contentTypeScope="" ma:versionID="5c1c7850de3de625416c6607388f19ca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5d789b5235cbb43da70b372888729611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7033220-BA0C-4C41-B63A-DB2F1EA37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9ee8d028-5f69-422a-8af8-47b83aeb9781"/>
    <ds:schemaRef ds:uri="214493cc-c5f0-4f42-9d66-609965d104c6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2021-01-19T14:58:56Z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</Properties>
</file>