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240" yWindow="240" windowWidth="25360" windowHeight="138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4" i="1"/>
  <c r="L4" i="1"/>
  <c r="N4" i="1"/>
  <c r="O4" i="1"/>
  <c r="Q4" i="1"/>
  <c r="R4" i="1"/>
  <c r="R37" i="1"/>
  <c r="S37" i="1"/>
  <c r="T37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G4" i="1"/>
  <c r="M4" i="1"/>
  <c r="G5" i="1"/>
  <c r="L5" i="1"/>
  <c r="G6" i="1"/>
  <c r="L6" i="1"/>
  <c r="G7" i="1"/>
  <c r="L7" i="1"/>
  <c r="G8" i="1"/>
  <c r="L8" i="1"/>
  <c r="G9" i="1"/>
  <c r="L9" i="1"/>
  <c r="G10" i="1"/>
  <c r="L10" i="1"/>
  <c r="G11" i="1"/>
  <c r="L11" i="1"/>
  <c r="G12" i="1"/>
  <c r="L12" i="1"/>
  <c r="G13" i="1"/>
  <c r="L13" i="1"/>
  <c r="G14" i="1"/>
  <c r="L14" i="1"/>
  <c r="G15" i="1"/>
  <c r="L15" i="1"/>
  <c r="G16" i="1"/>
  <c r="L16" i="1"/>
  <c r="G17" i="1"/>
  <c r="L17" i="1"/>
  <c r="G18" i="1"/>
  <c r="L18" i="1"/>
  <c r="G19" i="1"/>
  <c r="L19" i="1"/>
  <c r="G20" i="1"/>
  <c r="L20" i="1"/>
  <c r="G21" i="1"/>
  <c r="L21" i="1"/>
  <c r="G22" i="1"/>
  <c r="L22" i="1"/>
  <c r="G23" i="1"/>
  <c r="L23" i="1"/>
  <c r="G24" i="1"/>
  <c r="L24" i="1"/>
  <c r="G25" i="1"/>
  <c r="L25" i="1"/>
  <c r="G26" i="1"/>
  <c r="L26" i="1"/>
  <c r="G27" i="1"/>
  <c r="L27" i="1"/>
  <c r="G28" i="1"/>
  <c r="L28" i="1"/>
  <c r="G29" i="1"/>
  <c r="L29" i="1"/>
  <c r="G30" i="1"/>
  <c r="L30" i="1"/>
  <c r="G31" i="1"/>
  <c r="L31" i="1"/>
  <c r="G32" i="1"/>
  <c r="L32" i="1"/>
  <c r="G33" i="1"/>
  <c r="L33" i="1"/>
  <c r="G34" i="1"/>
  <c r="L34" i="1"/>
  <c r="G35" i="1"/>
  <c r="L35" i="1"/>
  <c r="L37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N37" i="1"/>
  <c r="O37" i="1"/>
  <c r="M37" i="1"/>
  <c r="P37" i="1"/>
  <c r="P6" i="1"/>
  <c r="P7" i="1"/>
  <c r="P5" i="1"/>
  <c r="P11" i="1"/>
  <c r="P8" i="1"/>
  <c r="P14" i="1"/>
  <c r="P13" i="1"/>
  <c r="P10" i="1"/>
  <c r="P22" i="1"/>
  <c r="P12" i="1"/>
  <c r="P18" i="1"/>
  <c r="P9" i="1"/>
  <c r="P15" i="1"/>
  <c r="P21" i="1"/>
  <c r="P16" i="1"/>
  <c r="P23" i="1"/>
  <c r="P19" i="1"/>
  <c r="P17" i="1"/>
  <c r="P26" i="1"/>
  <c r="P28" i="1"/>
  <c r="P33" i="1"/>
  <c r="P20" i="1"/>
  <c r="P25" i="1"/>
  <c r="P27" i="1"/>
  <c r="P24" i="1"/>
  <c r="P29" i="1"/>
  <c r="P31" i="1"/>
  <c r="P32" i="1"/>
  <c r="P30" i="1"/>
  <c r="P34" i="1"/>
  <c r="P35" i="1"/>
  <c r="O6" i="1"/>
  <c r="O7" i="1"/>
  <c r="O5" i="1"/>
  <c r="O11" i="1"/>
  <c r="O8" i="1"/>
  <c r="O14" i="1"/>
  <c r="O13" i="1"/>
  <c r="O10" i="1"/>
  <c r="O22" i="1"/>
  <c r="O12" i="1"/>
  <c r="O18" i="1"/>
  <c r="O9" i="1"/>
  <c r="O15" i="1"/>
  <c r="O21" i="1"/>
  <c r="O16" i="1"/>
  <c r="O23" i="1"/>
  <c r="O19" i="1"/>
  <c r="O17" i="1"/>
  <c r="O26" i="1"/>
  <c r="O28" i="1"/>
  <c r="O33" i="1"/>
  <c r="O20" i="1"/>
  <c r="O25" i="1"/>
  <c r="O27" i="1"/>
  <c r="O24" i="1"/>
  <c r="O29" i="1"/>
  <c r="O31" i="1"/>
  <c r="O32" i="1"/>
  <c r="O30" i="1"/>
  <c r="O34" i="1"/>
  <c r="O35" i="1"/>
  <c r="P4" i="1"/>
  <c r="D37" i="1"/>
  <c r="C37" i="1"/>
  <c r="B37" i="1"/>
  <c r="I37" i="1"/>
  <c r="H37" i="1"/>
  <c r="G37" i="1"/>
  <c r="F37" i="1"/>
  <c r="F35" i="1"/>
  <c r="F34" i="1"/>
  <c r="F30" i="1"/>
  <c r="F32" i="1"/>
  <c r="F31" i="1"/>
  <c r="F29" i="1"/>
  <c r="F24" i="1"/>
  <c r="F27" i="1"/>
  <c r="F25" i="1"/>
  <c r="F20" i="1"/>
  <c r="F33" i="1"/>
  <c r="F28" i="1"/>
  <c r="F26" i="1"/>
  <c r="F17" i="1"/>
  <c r="F19" i="1"/>
  <c r="F23" i="1"/>
  <c r="F16" i="1"/>
  <c r="F21" i="1"/>
  <c r="F15" i="1"/>
  <c r="F9" i="1"/>
  <c r="F18" i="1"/>
  <c r="F12" i="1"/>
  <c r="F22" i="1"/>
  <c r="F10" i="1"/>
  <c r="F13" i="1"/>
  <c r="F14" i="1"/>
  <c r="F8" i="1"/>
  <c r="F11" i="1"/>
  <c r="F5" i="1"/>
  <c r="F7" i="1"/>
  <c r="F6" i="1"/>
  <c r="F4" i="1"/>
</calcChain>
</file>

<file path=xl/sharedStrings.xml><?xml version="1.0" encoding="utf-8"?>
<sst xmlns="http://schemas.openxmlformats.org/spreadsheetml/2006/main" count="66" uniqueCount="53">
  <si>
    <t>Kammare</t>
  </si>
  <si>
    <t>Meddelat</t>
  </si>
  <si>
    <t>Ej meddelat</t>
  </si>
  <si>
    <t>Andel meddelade</t>
  </si>
  <si>
    <t>Andel ej meddelade</t>
  </si>
  <si>
    <t>Eskilstuna</t>
  </si>
  <si>
    <t>Norrort</t>
  </si>
  <si>
    <t>Uppsala</t>
  </si>
  <si>
    <t>Södra Skåne</t>
  </si>
  <si>
    <t>Örebro</t>
  </si>
  <si>
    <t>City</t>
  </si>
  <si>
    <t>Västerås</t>
  </si>
  <si>
    <t>Söderort</t>
  </si>
  <si>
    <t>Södertörn</t>
  </si>
  <si>
    <t>Linköping</t>
  </si>
  <si>
    <t>Göteborg</t>
  </si>
  <si>
    <t>Falun</t>
  </si>
  <si>
    <t>Östersund</t>
  </si>
  <si>
    <t>Luleå</t>
  </si>
  <si>
    <t>Gävle</t>
  </si>
  <si>
    <t>Västerort</t>
  </si>
  <si>
    <t>Kristianstad</t>
  </si>
  <si>
    <t>Malmö</t>
  </si>
  <si>
    <t>Växjö</t>
  </si>
  <si>
    <t>Borås</t>
  </si>
  <si>
    <t>Kalmar</t>
  </si>
  <si>
    <t>Karlskrona</t>
  </si>
  <si>
    <t>Nyköping</t>
  </si>
  <si>
    <t>Karlstad</t>
  </si>
  <si>
    <t>Halmstad</t>
  </si>
  <si>
    <t>Helsingborg</t>
  </si>
  <si>
    <t>Umeå</t>
  </si>
  <si>
    <t>Jönköping</t>
  </si>
  <si>
    <t>Skövde</t>
  </si>
  <si>
    <t>Sundsvall</t>
  </si>
  <si>
    <t>Uddevalla</t>
  </si>
  <si>
    <t>Norrköping</t>
  </si>
  <si>
    <t>Totalt:</t>
  </si>
  <si>
    <t>Period 1: 2011-10-01 - 2012-05-31</t>
  </si>
  <si>
    <t>Period 2: 2012-06-01 - 2012-09-30</t>
  </si>
  <si>
    <t>Totalt Period 1</t>
  </si>
  <si>
    <t>Totalt Period 2</t>
  </si>
  <si>
    <t>TOTAL Andel Meddelade</t>
  </si>
  <si>
    <t>TOTAL Andel Ej Meddelade</t>
  </si>
  <si>
    <t>TOTALT Period 1 &amp; 2</t>
  </si>
  <si>
    <t>STDAV</t>
  </si>
  <si>
    <t>Färre</t>
  </si>
  <si>
    <t>Fler</t>
  </si>
  <si>
    <t>x</t>
  </si>
  <si>
    <t>Variationsvidd</t>
  </si>
  <si>
    <t>34 procentenheter</t>
  </si>
  <si>
    <t>TOTALT Meddelat Period 1 &amp; 2</t>
  </si>
  <si>
    <t>TOTALT Ej Meddelat Period 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</si>
</sst>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0" borderId="0" xfId="0" applyFont="1" applyFill="1" applyBorder="1"/>
    <xf numFmtId="0" fontId="0" fillId="0" borderId="0" xfId="0" applyFill="1"/>
    <xf numFmtId="9" fontId="0" fillId="0" borderId="0" xfId="1" applyFont="1" applyFill="1"/>
    <xf numFmtId="0" fontId="5" fillId="0" borderId="0" xfId="0" applyFont="1" applyBorder="1"/>
    <xf numFmtId="9" fontId="0" fillId="0" borderId="0" xfId="1" applyFont="1"/>
    <xf numFmtId="0" fontId="2" fillId="2" borderId="0" xfId="0" applyFont="1" applyFill="1" applyBorder="1"/>
    <xf numFmtId="9" fontId="0" fillId="2" borderId="0" xfId="1" applyFont="1" applyFill="1"/>
    <xf numFmtId="0" fontId="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</cellXfs>
  <cellStyles count="14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Normal" xfId="0" builtinId="0"/>
    <cellStyle name="Pro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>
      <pane xSplit="1" ySplit="3" topLeftCell="P15" activePane="bottomRight" state="frozen"/>
      <selection pane="topRight" activeCell="B1" sqref="B1"/>
      <selection pane="bottomLeft" activeCell="A4" sqref="A4"/>
      <selection pane="bottomRight" activeCell="K41" sqref="K41"/>
    </sheetView>
  </sheetViews>
  <sheetFormatPr baseColWidth="10" defaultRowHeight="15" x14ac:dyDescent="0"/>
  <cols>
    <col min="1" max="1" width="30.1640625" style="14" customWidth="1"/>
    <col min="4" max="4" width="13.5" customWidth="1"/>
    <col min="5" max="5" width="14" customWidth="1"/>
    <col min="6" max="6" width="17.33203125" customWidth="1"/>
    <col min="7" max="7" width="16.5" customWidth="1"/>
    <col min="9" max="10" width="14.33203125" customWidth="1"/>
    <col min="11" max="11" width="17" customWidth="1"/>
    <col min="12" max="12" width="27.5" customWidth="1"/>
    <col min="13" max="13" width="28.33203125" customWidth="1"/>
    <col min="14" max="14" width="22.1640625" customWidth="1"/>
    <col min="15" max="15" width="21.83203125" customWidth="1"/>
    <col min="16" max="16" width="21.33203125" customWidth="1"/>
    <col min="23" max="23" width="13.6640625" customWidth="1"/>
  </cols>
  <sheetData>
    <row r="1" spans="1:23" ht="18" customHeight="1">
      <c r="A1" s="1"/>
      <c r="B1" s="2" t="s">
        <v>38</v>
      </c>
      <c r="C1" s="2"/>
      <c r="D1" s="2"/>
      <c r="E1" s="2"/>
      <c r="F1" s="2"/>
      <c r="G1" s="2" t="s">
        <v>39</v>
      </c>
      <c r="H1" s="2"/>
      <c r="I1" s="2"/>
      <c r="J1" s="2"/>
      <c r="K1" s="2"/>
      <c r="L1" s="2"/>
      <c r="M1" s="2"/>
    </row>
    <row r="2" spans="1:23">
      <c r="A2" s="3" t="s">
        <v>0</v>
      </c>
      <c r="B2" s="4" t="s">
        <v>1</v>
      </c>
      <c r="C2" s="4" t="s">
        <v>2</v>
      </c>
      <c r="D2" s="4" t="s">
        <v>40</v>
      </c>
      <c r="E2" s="4" t="s">
        <v>3</v>
      </c>
      <c r="F2" s="4" t="s">
        <v>4</v>
      </c>
      <c r="G2" s="4" t="s">
        <v>1</v>
      </c>
      <c r="H2" s="4" t="s">
        <v>2</v>
      </c>
      <c r="I2" s="4" t="s">
        <v>41</v>
      </c>
      <c r="J2" s="4" t="s">
        <v>3</v>
      </c>
      <c r="K2" s="4" t="s">
        <v>4</v>
      </c>
      <c r="L2" s="19" t="s">
        <v>51</v>
      </c>
      <c r="M2" s="19" t="s">
        <v>52</v>
      </c>
      <c r="N2" s="19" t="s">
        <v>44</v>
      </c>
      <c r="O2" s="19" t="s">
        <v>42</v>
      </c>
      <c r="P2" s="19" t="s">
        <v>43</v>
      </c>
      <c r="T2" s="21" t="s">
        <v>45</v>
      </c>
      <c r="U2" s="22" t="s">
        <v>46</v>
      </c>
      <c r="V2" s="22" t="s">
        <v>47</v>
      </c>
      <c r="W2" s="20" t="s">
        <v>49</v>
      </c>
    </row>
    <row r="3" spans="1:2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>
      <c r="A4" s="7" t="s">
        <v>5</v>
      </c>
      <c r="B4" s="8">
        <v>22</v>
      </c>
      <c r="C4" s="8">
        <v>98</v>
      </c>
      <c r="D4" s="8">
        <v>120</v>
      </c>
      <c r="E4" s="9">
        <v>0.18333333333333332</v>
      </c>
      <c r="F4" s="9">
        <f t="shared" ref="F4:F35" si="0">(C4/D4)</f>
        <v>0.81666666666666665</v>
      </c>
      <c r="G4" s="8">
        <f t="shared" ref="G4:G35" si="1">(I4-H4)</f>
        <v>8</v>
      </c>
      <c r="H4">
        <v>59</v>
      </c>
      <c r="I4">
        <v>67</v>
      </c>
      <c r="J4" s="11">
        <f>(G4/I4)</f>
        <v>0.11940298507462686</v>
      </c>
      <c r="K4" s="11">
        <f>(H4/I4)</f>
        <v>0.88059701492537312</v>
      </c>
      <c r="L4">
        <f t="shared" ref="L4:L35" si="2">(B4+G4)</f>
        <v>30</v>
      </c>
      <c r="M4">
        <f t="shared" ref="M4:M35" si="3">(C4+H4)</f>
        <v>157</v>
      </c>
      <c r="N4">
        <f t="shared" ref="N4:N35" si="4">(L4+M4)</f>
        <v>187</v>
      </c>
      <c r="O4" s="11">
        <f t="shared" ref="O4:O35" si="5">(L4/N4)</f>
        <v>0.16042780748663102</v>
      </c>
      <c r="P4" s="11">
        <f t="shared" ref="P4:P35" si="6">(M4/N4)</f>
        <v>0.83957219251336901</v>
      </c>
      <c r="Q4" s="16">
        <f>(O4-0.32)</f>
        <v>-0.15957219251336899</v>
      </c>
      <c r="R4">
        <f>(Q4^2)</f>
        <v>2.5463284623523694E-2</v>
      </c>
      <c r="U4" s="18" t="s">
        <v>48</v>
      </c>
    </row>
    <row r="5" spans="1:23">
      <c r="A5" s="10" t="s">
        <v>8</v>
      </c>
      <c r="B5">
        <v>63</v>
      </c>
      <c r="C5">
        <v>220</v>
      </c>
      <c r="D5">
        <v>283</v>
      </c>
      <c r="E5" s="11">
        <v>0.22261484098939929</v>
      </c>
      <c r="F5" s="9">
        <f t="shared" si="0"/>
        <v>0.77738515901060068</v>
      </c>
      <c r="G5" s="8">
        <f t="shared" si="1"/>
        <v>33</v>
      </c>
      <c r="H5" s="15">
        <v>181</v>
      </c>
      <c r="I5" s="15">
        <v>214</v>
      </c>
      <c r="J5" s="11">
        <f t="shared" ref="J5:J37" si="7">(G5/I5)</f>
        <v>0.1542056074766355</v>
      </c>
      <c r="K5" s="11">
        <f t="shared" ref="K5:K37" si="8">(H5/I5)</f>
        <v>0.84579439252336452</v>
      </c>
      <c r="L5">
        <f t="shared" si="2"/>
        <v>96</v>
      </c>
      <c r="M5">
        <f t="shared" si="3"/>
        <v>401</v>
      </c>
      <c r="N5">
        <f t="shared" si="4"/>
        <v>497</v>
      </c>
      <c r="O5" s="11">
        <f t="shared" si="5"/>
        <v>0.19315895372233399</v>
      </c>
      <c r="P5" s="11">
        <f t="shared" si="6"/>
        <v>0.80684104627766595</v>
      </c>
      <c r="Q5" s="16">
        <f t="shared" ref="Q5:Q35" si="9">(O5-0.32)</f>
        <v>-0.12684104627766601</v>
      </c>
      <c r="R5">
        <f t="shared" ref="R5:R35" si="10">(Q5^2)</f>
        <v>1.608865102081301E-2</v>
      </c>
      <c r="U5" s="18" t="s">
        <v>48</v>
      </c>
    </row>
    <row r="6" spans="1:23">
      <c r="A6" s="10" t="s">
        <v>6</v>
      </c>
      <c r="B6">
        <v>49</v>
      </c>
      <c r="C6">
        <v>192</v>
      </c>
      <c r="D6">
        <v>241</v>
      </c>
      <c r="E6" s="11">
        <v>0.2033195020746888</v>
      </c>
      <c r="F6" s="9">
        <f t="shared" si="0"/>
        <v>0.79668049792531115</v>
      </c>
      <c r="G6" s="8">
        <f t="shared" si="1"/>
        <v>34</v>
      </c>
      <c r="H6" s="8">
        <v>132</v>
      </c>
      <c r="I6" s="8">
        <v>166</v>
      </c>
      <c r="J6" s="11">
        <f t="shared" si="7"/>
        <v>0.20481927710843373</v>
      </c>
      <c r="K6" s="11">
        <f t="shared" si="8"/>
        <v>0.79518072289156627</v>
      </c>
      <c r="L6">
        <f t="shared" si="2"/>
        <v>83</v>
      </c>
      <c r="M6">
        <f t="shared" si="3"/>
        <v>324</v>
      </c>
      <c r="N6">
        <f t="shared" si="4"/>
        <v>407</v>
      </c>
      <c r="O6" s="11">
        <f t="shared" si="5"/>
        <v>0.20393120393120392</v>
      </c>
      <c r="P6" s="11">
        <f t="shared" si="6"/>
        <v>0.7960687960687961</v>
      </c>
      <c r="Q6" s="16">
        <f t="shared" si="9"/>
        <v>-0.11606879606879608</v>
      </c>
      <c r="R6">
        <f t="shared" si="10"/>
        <v>1.3471965420859773E-2</v>
      </c>
      <c r="U6" s="18" t="s">
        <v>48</v>
      </c>
    </row>
    <row r="7" spans="1:23">
      <c r="A7" s="10" t="s">
        <v>7</v>
      </c>
      <c r="B7">
        <v>59</v>
      </c>
      <c r="C7">
        <v>214</v>
      </c>
      <c r="D7">
        <v>273</v>
      </c>
      <c r="E7" s="11">
        <v>0.21611721611721613</v>
      </c>
      <c r="F7" s="9">
        <f t="shared" si="0"/>
        <v>0.78388278388278387</v>
      </c>
      <c r="G7" s="8">
        <f t="shared" si="1"/>
        <v>32</v>
      </c>
      <c r="H7" s="15">
        <v>107</v>
      </c>
      <c r="I7" s="15">
        <v>139</v>
      </c>
      <c r="J7" s="11">
        <f t="shared" si="7"/>
        <v>0.23021582733812951</v>
      </c>
      <c r="K7" s="11">
        <f t="shared" si="8"/>
        <v>0.76978417266187049</v>
      </c>
      <c r="L7">
        <f t="shared" si="2"/>
        <v>91</v>
      </c>
      <c r="M7">
        <f t="shared" si="3"/>
        <v>321</v>
      </c>
      <c r="N7">
        <f t="shared" si="4"/>
        <v>412</v>
      </c>
      <c r="O7" s="11">
        <f t="shared" si="5"/>
        <v>0.220873786407767</v>
      </c>
      <c r="P7" s="11">
        <f t="shared" si="6"/>
        <v>0.779126213592233</v>
      </c>
      <c r="Q7" s="16">
        <f t="shared" si="9"/>
        <v>-9.9126213592233003E-2</v>
      </c>
      <c r="R7">
        <f t="shared" si="10"/>
        <v>9.826006221132999E-3</v>
      </c>
      <c r="U7" s="18" t="s">
        <v>48</v>
      </c>
    </row>
    <row r="8" spans="1:23">
      <c r="A8" s="10" t="s">
        <v>10</v>
      </c>
      <c r="B8">
        <v>90</v>
      </c>
      <c r="C8">
        <v>259</v>
      </c>
      <c r="D8">
        <v>349</v>
      </c>
      <c r="E8" s="11">
        <v>0.25787965616045844</v>
      </c>
      <c r="F8" s="9">
        <f t="shared" si="0"/>
        <v>0.74212034383954151</v>
      </c>
      <c r="G8" s="8">
        <f t="shared" si="1"/>
        <v>39</v>
      </c>
      <c r="H8" s="15">
        <v>142</v>
      </c>
      <c r="I8" s="15">
        <v>181</v>
      </c>
      <c r="J8" s="11">
        <f t="shared" si="7"/>
        <v>0.21546961325966851</v>
      </c>
      <c r="K8" s="11">
        <f t="shared" si="8"/>
        <v>0.78453038674033149</v>
      </c>
      <c r="L8">
        <f t="shared" si="2"/>
        <v>129</v>
      </c>
      <c r="M8">
        <f t="shared" si="3"/>
        <v>401</v>
      </c>
      <c r="N8">
        <f t="shared" si="4"/>
        <v>530</v>
      </c>
      <c r="O8" s="11">
        <f t="shared" si="5"/>
        <v>0.24339622641509434</v>
      </c>
      <c r="P8" s="11">
        <f t="shared" si="6"/>
        <v>0.75660377358490571</v>
      </c>
      <c r="Q8" s="16">
        <f t="shared" si="9"/>
        <v>-7.6603773584905666E-2</v>
      </c>
      <c r="R8">
        <f t="shared" si="10"/>
        <v>5.8681381274474911E-3</v>
      </c>
    </row>
    <row r="9" spans="1:23">
      <c r="A9" s="10" t="s">
        <v>17</v>
      </c>
      <c r="B9">
        <v>50</v>
      </c>
      <c r="C9">
        <v>124</v>
      </c>
      <c r="D9">
        <v>174</v>
      </c>
      <c r="E9" s="11">
        <v>0.28735632183908044</v>
      </c>
      <c r="F9" s="9">
        <f t="shared" si="0"/>
        <v>0.71264367816091956</v>
      </c>
      <c r="G9" s="8">
        <f t="shared" si="1"/>
        <v>14</v>
      </c>
      <c r="H9" s="15">
        <v>73</v>
      </c>
      <c r="I9" s="15">
        <v>87</v>
      </c>
      <c r="J9" s="11">
        <f t="shared" si="7"/>
        <v>0.16091954022988506</v>
      </c>
      <c r="K9" s="11">
        <f t="shared" si="8"/>
        <v>0.83908045977011492</v>
      </c>
      <c r="L9">
        <f t="shared" si="2"/>
        <v>64</v>
      </c>
      <c r="M9">
        <f t="shared" si="3"/>
        <v>197</v>
      </c>
      <c r="N9">
        <f t="shared" si="4"/>
        <v>261</v>
      </c>
      <c r="O9" s="11">
        <f t="shared" si="5"/>
        <v>0.24521072796934865</v>
      </c>
      <c r="P9" s="11">
        <f t="shared" si="6"/>
        <v>0.75478927203065138</v>
      </c>
      <c r="Q9" s="16">
        <f t="shared" si="9"/>
        <v>-7.478927203065136E-2</v>
      </c>
      <c r="R9">
        <f t="shared" si="10"/>
        <v>5.5934352108747698E-3</v>
      </c>
    </row>
    <row r="10" spans="1:23">
      <c r="A10" s="10" t="s">
        <v>13</v>
      </c>
      <c r="B10">
        <v>88</v>
      </c>
      <c r="C10">
        <v>239</v>
      </c>
      <c r="D10">
        <v>327</v>
      </c>
      <c r="E10" s="11">
        <v>0.26911314984709478</v>
      </c>
      <c r="F10" s="9">
        <f t="shared" si="0"/>
        <v>0.73088685015290522</v>
      </c>
      <c r="G10" s="8">
        <f t="shared" si="1"/>
        <v>44</v>
      </c>
      <c r="H10" s="15">
        <v>123</v>
      </c>
      <c r="I10" s="15">
        <v>167</v>
      </c>
      <c r="J10" s="11">
        <f t="shared" si="7"/>
        <v>0.26347305389221559</v>
      </c>
      <c r="K10" s="11">
        <f t="shared" si="8"/>
        <v>0.73652694610778446</v>
      </c>
      <c r="L10">
        <f t="shared" si="2"/>
        <v>132</v>
      </c>
      <c r="M10">
        <f t="shared" si="3"/>
        <v>362</v>
      </c>
      <c r="N10">
        <f t="shared" si="4"/>
        <v>494</v>
      </c>
      <c r="O10" s="11">
        <f t="shared" si="5"/>
        <v>0.26720647773279355</v>
      </c>
      <c r="P10" s="11">
        <f t="shared" si="6"/>
        <v>0.73279352226720651</v>
      </c>
      <c r="Q10" s="16">
        <f t="shared" si="9"/>
        <v>-5.2793522267206461E-2</v>
      </c>
      <c r="R10">
        <f t="shared" si="10"/>
        <v>2.7871559933780243E-3</v>
      </c>
    </row>
    <row r="11" spans="1:23">
      <c r="A11" s="10" t="s">
        <v>9</v>
      </c>
      <c r="B11">
        <v>54</v>
      </c>
      <c r="C11">
        <v>177</v>
      </c>
      <c r="D11">
        <v>231</v>
      </c>
      <c r="E11" s="11">
        <v>0.23376623376623376</v>
      </c>
      <c r="F11" s="9">
        <f t="shared" si="0"/>
        <v>0.76623376623376627</v>
      </c>
      <c r="G11" s="8">
        <f t="shared" si="1"/>
        <v>47</v>
      </c>
      <c r="H11" s="15">
        <v>97</v>
      </c>
      <c r="I11" s="15">
        <v>144</v>
      </c>
      <c r="J11" s="11">
        <f t="shared" si="7"/>
        <v>0.3263888888888889</v>
      </c>
      <c r="K11" s="11">
        <f t="shared" si="8"/>
        <v>0.67361111111111116</v>
      </c>
      <c r="L11">
        <f t="shared" si="2"/>
        <v>101</v>
      </c>
      <c r="M11">
        <f t="shared" si="3"/>
        <v>274</v>
      </c>
      <c r="N11">
        <f t="shared" si="4"/>
        <v>375</v>
      </c>
      <c r="O11" s="11">
        <f t="shared" si="5"/>
        <v>0.26933333333333331</v>
      </c>
      <c r="P11" s="11">
        <f t="shared" si="6"/>
        <v>0.73066666666666669</v>
      </c>
      <c r="Q11" s="16">
        <f t="shared" si="9"/>
        <v>-5.0666666666666693E-2</v>
      </c>
      <c r="R11">
        <f t="shared" si="10"/>
        <v>2.5671111111111138E-3</v>
      </c>
    </row>
    <row r="12" spans="1:23">
      <c r="A12" s="10" t="s">
        <v>15</v>
      </c>
      <c r="B12">
        <v>139</v>
      </c>
      <c r="C12">
        <v>359</v>
      </c>
      <c r="D12">
        <v>498</v>
      </c>
      <c r="E12" s="11">
        <v>0.27911646586345379</v>
      </c>
      <c r="F12" s="9">
        <f t="shared" si="0"/>
        <v>0.72088353413654616</v>
      </c>
      <c r="G12" s="8">
        <f t="shared" si="1"/>
        <v>70</v>
      </c>
      <c r="H12" s="15">
        <v>187</v>
      </c>
      <c r="I12" s="15">
        <v>257</v>
      </c>
      <c r="J12" s="11">
        <f t="shared" si="7"/>
        <v>0.2723735408560311</v>
      </c>
      <c r="K12" s="11">
        <f t="shared" si="8"/>
        <v>0.72762645914396884</v>
      </c>
      <c r="L12">
        <f t="shared" si="2"/>
        <v>209</v>
      </c>
      <c r="M12">
        <f t="shared" si="3"/>
        <v>546</v>
      </c>
      <c r="N12">
        <f t="shared" si="4"/>
        <v>755</v>
      </c>
      <c r="O12" s="11">
        <f t="shared" si="5"/>
        <v>0.27682119205298011</v>
      </c>
      <c r="P12" s="11">
        <f t="shared" si="6"/>
        <v>0.72317880794701983</v>
      </c>
      <c r="Q12" s="16">
        <f t="shared" si="9"/>
        <v>-4.3178807947019893E-2</v>
      </c>
      <c r="R12">
        <f t="shared" si="10"/>
        <v>1.8644094557256283E-3</v>
      </c>
    </row>
    <row r="13" spans="1:23">
      <c r="A13" s="10" t="s">
        <v>12</v>
      </c>
      <c r="B13">
        <v>95</v>
      </c>
      <c r="C13">
        <v>262</v>
      </c>
      <c r="D13">
        <v>357</v>
      </c>
      <c r="E13" s="11">
        <v>0.26610644257703081</v>
      </c>
      <c r="F13" s="9">
        <f t="shared" si="0"/>
        <v>0.73389355742296913</v>
      </c>
      <c r="G13" s="8">
        <f t="shared" si="1"/>
        <v>61</v>
      </c>
      <c r="H13" s="15">
        <v>143</v>
      </c>
      <c r="I13" s="15">
        <v>204</v>
      </c>
      <c r="J13" s="11">
        <f t="shared" si="7"/>
        <v>0.29901960784313725</v>
      </c>
      <c r="K13" s="11">
        <f t="shared" si="8"/>
        <v>0.7009803921568627</v>
      </c>
      <c r="L13">
        <f t="shared" si="2"/>
        <v>156</v>
      </c>
      <c r="M13">
        <f t="shared" si="3"/>
        <v>405</v>
      </c>
      <c r="N13">
        <f t="shared" si="4"/>
        <v>561</v>
      </c>
      <c r="O13" s="11">
        <f t="shared" si="5"/>
        <v>0.27807486631016043</v>
      </c>
      <c r="P13" s="11">
        <f t="shared" si="6"/>
        <v>0.72192513368983957</v>
      </c>
      <c r="Q13" s="16">
        <f t="shared" si="9"/>
        <v>-4.1925133689839578E-2</v>
      </c>
      <c r="R13">
        <f t="shared" si="10"/>
        <v>1.7577168349109215E-3</v>
      </c>
    </row>
    <row r="14" spans="1:23">
      <c r="A14" s="10" t="s">
        <v>11</v>
      </c>
      <c r="B14">
        <v>56</v>
      </c>
      <c r="C14">
        <v>157</v>
      </c>
      <c r="D14">
        <v>213</v>
      </c>
      <c r="E14" s="11">
        <v>0.26291079812206575</v>
      </c>
      <c r="F14" s="9">
        <f t="shared" si="0"/>
        <v>0.73708920187793425</v>
      </c>
      <c r="G14" s="8">
        <f t="shared" si="1"/>
        <v>33</v>
      </c>
      <c r="H14" s="15">
        <v>71</v>
      </c>
      <c r="I14" s="15">
        <v>104</v>
      </c>
      <c r="J14" s="11">
        <f t="shared" si="7"/>
        <v>0.31730769230769229</v>
      </c>
      <c r="K14" s="11">
        <f t="shared" si="8"/>
        <v>0.68269230769230771</v>
      </c>
      <c r="L14">
        <f t="shared" si="2"/>
        <v>89</v>
      </c>
      <c r="M14">
        <f t="shared" si="3"/>
        <v>228</v>
      </c>
      <c r="N14">
        <f t="shared" si="4"/>
        <v>317</v>
      </c>
      <c r="O14" s="11">
        <f t="shared" si="5"/>
        <v>0.28075709779179808</v>
      </c>
      <c r="P14" s="11">
        <f t="shared" si="6"/>
        <v>0.71924290220820186</v>
      </c>
      <c r="Q14" s="16">
        <f t="shared" si="9"/>
        <v>-3.9242902208201924E-2</v>
      </c>
      <c r="R14">
        <f t="shared" si="10"/>
        <v>1.5400053737224995E-3</v>
      </c>
    </row>
    <row r="15" spans="1:23">
      <c r="A15" s="10" t="s">
        <v>18</v>
      </c>
      <c r="B15">
        <v>54</v>
      </c>
      <c r="C15">
        <v>118</v>
      </c>
      <c r="D15">
        <v>172</v>
      </c>
      <c r="E15" s="11">
        <v>0.31395348837209303</v>
      </c>
      <c r="F15" s="9">
        <f t="shared" si="0"/>
        <v>0.68604651162790697</v>
      </c>
      <c r="G15" s="8">
        <f t="shared" si="1"/>
        <v>23</v>
      </c>
      <c r="H15" s="15">
        <v>69</v>
      </c>
      <c r="I15" s="15">
        <v>92</v>
      </c>
      <c r="J15" s="11">
        <f t="shared" si="7"/>
        <v>0.25</v>
      </c>
      <c r="K15" s="11">
        <f t="shared" si="8"/>
        <v>0.75</v>
      </c>
      <c r="L15">
        <f t="shared" si="2"/>
        <v>77</v>
      </c>
      <c r="M15">
        <f t="shared" si="3"/>
        <v>187</v>
      </c>
      <c r="N15">
        <f t="shared" si="4"/>
        <v>264</v>
      </c>
      <c r="O15" s="11">
        <f t="shared" si="5"/>
        <v>0.29166666666666669</v>
      </c>
      <c r="P15" s="11">
        <f t="shared" si="6"/>
        <v>0.70833333333333337</v>
      </c>
      <c r="Q15" s="16">
        <f t="shared" si="9"/>
        <v>-2.8333333333333321E-2</v>
      </c>
      <c r="R15">
        <f t="shared" si="10"/>
        <v>8.0277777777777715E-4</v>
      </c>
    </row>
    <row r="16" spans="1:23">
      <c r="A16" s="10" t="s">
        <v>20</v>
      </c>
      <c r="B16">
        <v>119</v>
      </c>
      <c r="C16">
        <v>256</v>
      </c>
      <c r="D16">
        <v>375</v>
      </c>
      <c r="E16" s="11">
        <v>0.31733333333333336</v>
      </c>
      <c r="F16" s="9">
        <f t="shared" si="0"/>
        <v>0.68266666666666664</v>
      </c>
      <c r="G16" s="8">
        <f t="shared" si="1"/>
        <v>59</v>
      </c>
      <c r="H16" s="15">
        <v>168</v>
      </c>
      <c r="I16" s="15">
        <v>227</v>
      </c>
      <c r="J16" s="11">
        <f t="shared" si="7"/>
        <v>0.25991189427312777</v>
      </c>
      <c r="K16" s="11">
        <f t="shared" si="8"/>
        <v>0.74008810572687223</v>
      </c>
      <c r="L16">
        <f t="shared" si="2"/>
        <v>178</v>
      </c>
      <c r="M16">
        <f t="shared" si="3"/>
        <v>424</v>
      </c>
      <c r="N16">
        <f t="shared" si="4"/>
        <v>602</v>
      </c>
      <c r="O16" s="11">
        <f t="shared" si="5"/>
        <v>0.29568106312292358</v>
      </c>
      <c r="P16" s="11">
        <f t="shared" si="6"/>
        <v>0.70431893687707636</v>
      </c>
      <c r="Q16" s="16">
        <f t="shared" si="9"/>
        <v>-2.4318936877076425E-2</v>
      </c>
      <c r="R16">
        <f t="shared" si="10"/>
        <v>5.9141069083122762E-4</v>
      </c>
    </row>
    <row r="17" spans="1:22">
      <c r="A17" s="10" t="s">
        <v>23</v>
      </c>
      <c r="B17">
        <v>50</v>
      </c>
      <c r="C17">
        <v>94</v>
      </c>
      <c r="D17">
        <v>144</v>
      </c>
      <c r="E17" s="11">
        <v>0.34722222222222221</v>
      </c>
      <c r="F17" s="9">
        <f t="shared" si="0"/>
        <v>0.65277777777777779</v>
      </c>
      <c r="G17" s="8">
        <f t="shared" si="1"/>
        <v>19</v>
      </c>
      <c r="H17" s="15">
        <v>67</v>
      </c>
      <c r="I17" s="15">
        <v>86</v>
      </c>
      <c r="J17" s="11">
        <f t="shared" si="7"/>
        <v>0.22093023255813954</v>
      </c>
      <c r="K17" s="11">
        <f t="shared" si="8"/>
        <v>0.77906976744186052</v>
      </c>
      <c r="L17">
        <f t="shared" si="2"/>
        <v>69</v>
      </c>
      <c r="M17">
        <f t="shared" si="3"/>
        <v>161</v>
      </c>
      <c r="N17">
        <f t="shared" si="4"/>
        <v>230</v>
      </c>
      <c r="O17" s="11">
        <f t="shared" si="5"/>
        <v>0.3</v>
      </c>
      <c r="P17" s="11">
        <f t="shared" si="6"/>
        <v>0.7</v>
      </c>
      <c r="Q17" s="16">
        <f t="shared" si="9"/>
        <v>-2.0000000000000018E-2</v>
      </c>
      <c r="R17">
        <f t="shared" si="10"/>
        <v>4.0000000000000072E-4</v>
      </c>
    </row>
    <row r="18" spans="1:22">
      <c r="A18" s="10" t="s">
        <v>16</v>
      </c>
      <c r="B18">
        <v>97</v>
      </c>
      <c r="C18">
        <v>244</v>
      </c>
      <c r="D18">
        <v>341</v>
      </c>
      <c r="E18" s="11">
        <v>0.28445747800586513</v>
      </c>
      <c r="F18" s="9">
        <f t="shared" si="0"/>
        <v>0.71554252199413493</v>
      </c>
      <c r="G18" s="8">
        <f t="shared" si="1"/>
        <v>80</v>
      </c>
      <c r="H18" s="15">
        <v>147</v>
      </c>
      <c r="I18" s="15">
        <v>227</v>
      </c>
      <c r="J18" s="11">
        <f t="shared" si="7"/>
        <v>0.3524229074889868</v>
      </c>
      <c r="K18" s="11">
        <f t="shared" si="8"/>
        <v>0.64757709251101325</v>
      </c>
      <c r="L18">
        <f t="shared" si="2"/>
        <v>177</v>
      </c>
      <c r="M18">
        <f t="shared" si="3"/>
        <v>391</v>
      </c>
      <c r="N18">
        <f t="shared" si="4"/>
        <v>568</v>
      </c>
      <c r="O18" s="11">
        <f t="shared" si="5"/>
        <v>0.31161971830985913</v>
      </c>
      <c r="P18" s="11">
        <f t="shared" si="6"/>
        <v>0.68838028169014087</v>
      </c>
      <c r="Q18" s="16">
        <f t="shared" si="9"/>
        <v>-8.3802816901408783E-3</v>
      </c>
      <c r="R18">
        <f t="shared" si="10"/>
        <v>7.022912120611045E-5</v>
      </c>
    </row>
    <row r="19" spans="1:22">
      <c r="A19" s="10" t="s">
        <v>22</v>
      </c>
      <c r="B19">
        <v>154</v>
      </c>
      <c r="C19">
        <v>317</v>
      </c>
      <c r="D19">
        <v>471</v>
      </c>
      <c r="E19" s="11">
        <v>0.32696390658174096</v>
      </c>
      <c r="F19" s="9">
        <f t="shared" si="0"/>
        <v>0.67303609341825898</v>
      </c>
      <c r="G19" s="8">
        <f t="shared" si="1"/>
        <v>83</v>
      </c>
      <c r="H19" s="15">
        <v>198</v>
      </c>
      <c r="I19" s="15">
        <v>281</v>
      </c>
      <c r="J19" s="11">
        <f t="shared" si="7"/>
        <v>0.29537366548042704</v>
      </c>
      <c r="K19" s="11">
        <f t="shared" si="8"/>
        <v>0.70462633451957291</v>
      </c>
      <c r="L19">
        <f t="shared" si="2"/>
        <v>237</v>
      </c>
      <c r="M19">
        <f t="shared" si="3"/>
        <v>515</v>
      </c>
      <c r="N19">
        <f t="shared" si="4"/>
        <v>752</v>
      </c>
      <c r="O19" s="11">
        <f t="shared" si="5"/>
        <v>0.31515957446808512</v>
      </c>
      <c r="P19" s="11">
        <f t="shared" si="6"/>
        <v>0.68484042553191493</v>
      </c>
      <c r="Q19" s="16">
        <f t="shared" si="9"/>
        <v>-4.8404255319148826E-3</v>
      </c>
      <c r="R19">
        <f t="shared" si="10"/>
        <v>2.3429719330013475E-5</v>
      </c>
    </row>
    <row r="20" spans="1:22">
      <c r="A20" s="10" t="s">
        <v>27</v>
      </c>
      <c r="B20">
        <v>56</v>
      </c>
      <c r="C20">
        <v>98</v>
      </c>
      <c r="D20">
        <v>154</v>
      </c>
      <c r="E20" s="11">
        <v>0.36363636363636365</v>
      </c>
      <c r="F20" s="9">
        <f t="shared" si="0"/>
        <v>0.63636363636363635</v>
      </c>
      <c r="G20" s="8">
        <f t="shared" si="1"/>
        <v>21</v>
      </c>
      <c r="H20" s="15">
        <v>64</v>
      </c>
      <c r="I20" s="15">
        <v>85</v>
      </c>
      <c r="J20" s="11">
        <f t="shared" si="7"/>
        <v>0.24705882352941178</v>
      </c>
      <c r="K20" s="11">
        <f t="shared" si="8"/>
        <v>0.75294117647058822</v>
      </c>
      <c r="L20">
        <f t="shared" si="2"/>
        <v>77</v>
      </c>
      <c r="M20">
        <f t="shared" si="3"/>
        <v>162</v>
      </c>
      <c r="N20">
        <f t="shared" si="4"/>
        <v>239</v>
      </c>
      <c r="O20" s="11">
        <f t="shared" si="5"/>
        <v>0.32217573221757323</v>
      </c>
      <c r="P20" s="11">
        <f t="shared" si="6"/>
        <v>0.67782426778242677</v>
      </c>
      <c r="Q20" s="16">
        <f t="shared" si="9"/>
        <v>2.175732217573223E-3</v>
      </c>
      <c r="R20">
        <f t="shared" si="10"/>
        <v>4.7338106825860942E-6</v>
      </c>
    </row>
    <row r="21" spans="1:22">
      <c r="A21" s="10" t="s">
        <v>19</v>
      </c>
      <c r="B21">
        <v>89</v>
      </c>
      <c r="C21">
        <v>193</v>
      </c>
      <c r="D21">
        <v>282</v>
      </c>
      <c r="E21" s="11">
        <v>0.31560283687943264</v>
      </c>
      <c r="F21" s="9">
        <f t="shared" si="0"/>
        <v>0.68439716312056742</v>
      </c>
      <c r="G21" s="8">
        <f t="shared" si="1"/>
        <v>65</v>
      </c>
      <c r="H21" s="15">
        <v>115</v>
      </c>
      <c r="I21" s="15">
        <v>180</v>
      </c>
      <c r="J21" s="11">
        <f t="shared" si="7"/>
        <v>0.3611111111111111</v>
      </c>
      <c r="K21" s="11">
        <f t="shared" si="8"/>
        <v>0.63888888888888884</v>
      </c>
      <c r="L21">
        <f t="shared" si="2"/>
        <v>154</v>
      </c>
      <c r="M21">
        <f t="shared" si="3"/>
        <v>308</v>
      </c>
      <c r="N21">
        <f t="shared" si="4"/>
        <v>462</v>
      </c>
      <c r="O21" s="11">
        <f t="shared" si="5"/>
        <v>0.33333333333333331</v>
      </c>
      <c r="P21" s="11">
        <f t="shared" si="6"/>
        <v>0.66666666666666663</v>
      </c>
      <c r="Q21" s="16">
        <f t="shared" si="9"/>
        <v>1.3333333333333308E-2</v>
      </c>
      <c r="R21">
        <f t="shared" si="10"/>
        <v>1.7777777777777711E-4</v>
      </c>
    </row>
    <row r="22" spans="1:22">
      <c r="A22" s="10" t="s">
        <v>14</v>
      </c>
      <c r="B22">
        <v>41</v>
      </c>
      <c r="C22">
        <v>110</v>
      </c>
      <c r="D22">
        <v>151</v>
      </c>
      <c r="E22" s="11">
        <v>0.27152317880794702</v>
      </c>
      <c r="F22" s="9">
        <f t="shared" si="0"/>
        <v>0.72847682119205293</v>
      </c>
      <c r="G22" s="8">
        <f t="shared" si="1"/>
        <v>55</v>
      </c>
      <c r="H22" s="15">
        <v>71</v>
      </c>
      <c r="I22" s="15">
        <v>126</v>
      </c>
      <c r="J22" s="11">
        <f t="shared" si="7"/>
        <v>0.43650793650793651</v>
      </c>
      <c r="K22" s="11">
        <f t="shared" si="8"/>
        <v>0.56349206349206349</v>
      </c>
      <c r="L22">
        <f t="shared" si="2"/>
        <v>96</v>
      </c>
      <c r="M22">
        <f t="shared" si="3"/>
        <v>181</v>
      </c>
      <c r="N22">
        <f t="shared" si="4"/>
        <v>277</v>
      </c>
      <c r="O22" s="11">
        <f t="shared" si="5"/>
        <v>0.34657039711191334</v>
      </c>
      <c r="P22" s="11">
        <f t="shared" si="6"/>
        <v>0.6534296028880866</v>
      </c>
      <c r="Q22" s="16">
        <f t="shared" si="9"/>
        <v>2.6570397111913335E-2</v>
      </c>
      <c r="R22">
        <f t="shared" si="10"/>
        <v>7.0598600268477246E-4</v>
      </c>
    </row>
    <row r="23" spans="1:22">
      <c r="A23" s="10" t="s">
        <v>21</v>
      </c>
      <c r="B23">
        <v>47</v>
      </c>
      <c r="C23">
        <v>97</v>
      </c>
      <c r="D23">
        <v>144</v>
      </c>
      <c r="E23" s="11">
        <v>0.3263888888888889</v>
      </c>
      <c r="F23" s="9">
        <f t="shared" si="0"/>
        <v>0.67361111111111116</v>
      </c>
      <c r="G23" s="8">
        <f t="shared" si="1"/>
        <v>35</v>
      </c>
      <c r="H23" s="15">
        <v>57</v>
      </c>
      <c r="I23" s="15">
        <v>92</v>
      </c>
      <c r="J23" s="11">
        <f t="shared" si="7"/>
        <v>0.38043478260869568</v>
      </c>
      <c r="K23" s="11">
        <f t="shared" si="8"/>
        <v>0.61956521739130432</v>
      </c>
      <c r="L23">
        <f t="shared" si="2"/>
        <v>82</v>
      </c>
      <c r="M23">
        <f t="shared" si="3"/>
        <v>154</v>
      </c>
      <c r="N23">
        <f t="shared" si="4"/>
        <v>236</v>
      </c>
      <c r="O23" s="11">
        <f t="shared" si="5"/>
        <v>0.34745762711864409</v>
      </c>
      <c r="P23" s="11">
        <f t="shared" si="6"/>
        <v>0.65254237288135597</v>
      </c>
      <c r="Q23" s="16">
        <f t="shared" si="9"/>
        <v>2.7457627118644079E-2</v>
      </c>
      <c r="R23">
        <f t="shared" si="10"/>
        <v>7.5392128698649875E-4</v>
      </c>
    </row>
    <row r="24" spans="1:22">
      <c r="A24" s="10" t="s">
        <v>30</v>
      </c>
      <c r="B24">
        <v>100</v>
      </c>
      <c r="C24">
        <v>160</v>
      </c>
      <c r="D24">
        <v>260</v>
      </c>
      <c r="E24" s="11">
        <v>0.38461538461538464</v>
      </c>
      <c r="F24" s="9">
        <f t="shared" si="0"/>
        <v>0.61538461538461542</v>
      </c>
      <c r="G24" s="8">
        <f t="shared" si="1"/>
        <v>45</v>
      </c>
      <c r="H24" s="15">
        <v>112</v>
      </c>
      <c r="I24" s="15">
        <v>157</v>
      </c>
      <c r="J24" s="11">
        <f t="shared" si="7"/>
        <v>0.28662420382165604</v>
      </c>
      <c r="K24" s="11">
        <f t="shared" si="8"/>
        <v>0.7133757961783439</v>
      </c>
      <c r="L24">
        <f t="shared" si="2"/>
        <v>145</v>
      </c>
      <c r="M24">
        <f t="shared" si="3"/>
        <v>272</v>
      </c>
      <c r="N24">
        <f t="shared" si="4"/>
        <v>417</v>
      </c>
      <c r="O24" s="11">
        <f t="shared" si="5"/>
        <v>0.34772182254196643</v>
      </c>
      <c r="P24" s="11">
        <f t="shared" si="6"/>
        <v>0.65227817745803363</v>
      </c>
      <c r="Q24" s="16">
        <f t="shared" si="9"/>
        <v>2.7721822541966423E-2</v>
      </c>
      <c r="R24">
        <f t="shared" si="10"/>
        <v>7.6849944504827771E-4</v>
      </c>
    </row>
    <row r="25" spans="1:22">
      <c r="A25" s="7" t="s">
        <v>28</v>
      </c>
      <c r="B25">
        <v>95</v>
      </c>
      <c r="C25">
        <v>164</v>
      </c>
      <c r="D25">
        <v>259</v>
      </c>
      <c r="E25" s="11">
        <v>0.36679536679536678</v>
      </c>
      <c r="F25" s="9">
        <f t="shared" si="0"/>
        <v>0.63320463320463316</v>
      </c>
      <c r="G25" s="8">
        <f t="shared" si="1"/>
        <v>48</v>
      </c>
      <c r="H25" s="15">
        <v>104</v>
      </c>
      <c r="I25" s="15">
        <v>152</v>
      </c>
      <c r="J25" s="11">
        <f t="shared" si="7"/>
        <v>0.31578947368421051</v>
      </c>
      <c r="K25" s="11">
        <f t="shared" si="8"/>
        <v>0.68421052631578949</v>
      </c>
      <c r="L25">
        <f t="shared" si="2"/>
        <v>143</v>
      </c>
      <c r="M25">
        <f t="shared" si="3"/>
        <v>268</v>
      </c>
      <c r="N25">
        <f t="shared" si="4"/>
        <v>411</v>
      </c>
      <c r="O25" s="11">
        <f t="shared" si="5"/>
        <v>0.34793187347931875</v>
      </c>
      <c r="P25" s="11">
        <f t="shared" si="6"/>
        <v>0.65206812652068125</v>
      </c>
      <c r="Q25" s="16">
        <f t="shared" si="9"/>
        <v>2.7931873479318747E-2</v>
      </c>
      <c r="R25">
        <f t="shared" si="10"/>
        <v>7.8018955606466993E-4</v>
      </c>
    </row>
    <row r="26" spans="1:22">
      <c r="A26" s="10" t="s">
        <v>24</v>
      </c>
      <c r="B26">
        <v>103</v>
      </c>
      <c r="C26">
        <v>186</v>
      </c>
      <c r="D26">
        <v>289</v>
      </c>
      <c r="E26" s="11">
        <v>0.356401384083045</v>
      </c>
      <c r="F26" s="9">
        <f t="shared" si="0"/>
        <v>0.643598615916955</v>
      </c>
      <c r="G26" s="8">
        <f t="shared" si="1"/>
        <v>43</v>
      </c>
      <c r="H26" s="15">
        <v>83</v>
      </c>
      <c r="I26" s="15">
        <v>126</v>
      </c>
      <c r="J26" s="11">
        <f t="shared" si="7"/>
        <v>0.34126984126984128</v>
      </c>
      <c r="K26" s="11">
        <f t="shared" si="8"/>
        <v>0.65873015873015872</v>
      </c>
      <c r="L26">
        <f t="shared" si="2"/>
        <v>146</v>
      </c>
      <c r="M26">
        <f t="shared" si="3"/>
        <v>269</v>
      </c>
      <c r="N26">
        <f t="shared" si="4"/>
        <v>415</v>
      </c>
      <c r="O26" s="11">
        <f t="shared" si="5"/>
        <v>0.35180722891566263</v>
      </c>
      <c r="P26" s="11">
        <f t="shared" si="6"/>
        <v>0.64819277108433737</v>
      </c>
      <c r="Q26" s="16">
        <f t="shared" si="9"/>
        <v>3.1807228915662622E-2</v>
      </c>
      <c r="R26">
        <f t="shared" si="10"/>
        <v>1.0116998112933643E-3</v>
      </c>
    </row>
    <row r="27" spans="1:22">
      <c r="A27" s="10" t="s">
        <v>29</v>
      </c>
      <c r="B27">
        <v>137</v>
      </c>
      <c r="C27">
        <v>223</v>
      </c>
      <c r="D27">
        <v>360</v>
      </c>
      <c r="E27" s="11">
        <v>0.38055555555555554</v>
      </c>
      <c r="F27" s="9">
        <f t="shared" si="0"/>
        <v>0.61944444444444446</v>
      </c>
      <c r="G27" s="8">
        <f t="shared" si="1"/>
        <v>77</v>
      </c>
      <c r="H27" s="15">
        <v>144</v>
      </c>
      <c r="I27" s="15">
        <v>221</v>
      </c>
      <c r="J27" s="11">
        <f t="shared" si="7"/>
        <v>0.34841628959276016</v>
      </c>
      <c r="K27" s="11">
        <f t="shared" si="8"/>
        <v>0.65158371040723984</v>
      </c>
      <c r="L27">
        <f t="shared" si="2"/>
        <v>214</v>
      </c>
      <c r="M27">
        <f t="shared" si="3"/>
        <v>367</v>
      </c>
      <c r="N27">
        <f t="shared" si="4"/>
        <v>581</v>
      </c>
      <c r="O27" s="11">
        <f t="shared" si="5"/>
        <v>0.36833046471600689</v>
      </c>
      <c r="P27" s="11">
        <f t="shared" si="6"/>
        <v>0.63166953528399317</v>
      </c>
      <c r="Q27" s="16">
        <f t="shared" si="9"/>
        <v>4.8330464716006882E-2</v>
      </c>
      <c r="R27">
        <f t="shared" si="10"/>
        <v>2.3358338196651863E-3</v>
      </c>
    </row>
    <row r="28" spans="1:22">
      <c r="A28" s="10" t="s">
        <v>25</v>
      </c>
      <c r="B28">
        <v>84</v>
      </c>
      <c r="C28">
        <v>150</v>
      </c>
      <c r="D28">
        <v>234</v>
      </c>
      <c r="E28" s="11">
        <v>0.35897435897435898</v>
      </c>
      <c r="F28" s="9">
        <f t="shared" si="0"/>
        <v>0.64102564102564108</v>
      </c>
      <c r="G28" s="8">
        <f t="shared" si="1"/>
        <v>49</v>
      </c>
      <c r="H28" s="15">
        <v>78</v>
      </c>
      <c r="I28" s="15">
        <v>127</v>
      </c>
      <c r="J28" s="11">
        <f t="shared" si="7"/>
        <v>0.38582677165354329</v>
      </c>
      <c r="K28" s="11">
        <f t="shared" si="8"/>
        <v>0.61417322834645671</v>
      </c>
      <c r="L28">
        <f t="shared" si="2"/>
        <v>133</v>
      </c>
      <c r="M28">
        <f t="shared" si="3"/>
        <v>228</v>
      </c>
      <c r="N28">
        <f t="shared" si="4"/>
        <v>361</v>
      </c>
      <c r="O28" s="11">
        <f t="shared" si="5"/>
        <v>0.36842105263157893</v>
      </c>
      <c r="P28" s="11">
        <f t="shared" si="6"/>
        <v>0.63157894736842102</v>
      </c>
      <c r="Q28" s="16">
        <f t="shared" si="9"/>
        <v>4.842105263157892E-2</v>
      </c>
      <c r="R28">
        <f t="shared" si="10"/>
        <v>2.344598337950136E-3</v>
      </c>
    </row>
    <row r="29" spans="1:22">
      <c r="A29" s="10" t="s">
        <v>31</v>
      </c>
      <c r="B29">
        <v>98</v>
      </c>
      <c r="C29">
        <v>150</v>
      </c>
      <c r="D29">
        <v>248</v>
      </c>
      <c r="E29" s="11">
        <v>0.39516129032258063</v>
      </c>
      <c r="F29" s="9">
        <f t="shared" si="0"/>
        <v>0.60483870967741937</v>
      </c>
      <c r="G29" s="8">
        <f t="shared" si="1"/>
        <v>45</v>
      </c>
      <c r="H29" s="15">
        <v>81</v>
      </c>
      <c r="I29" s="15">
        <v>126</v>
      </c>
      <c r="J29" s="11">
        <f t="shared" si="7"/>
        <v>0.35714285714285715</v>
      </c>
      <c r="K29" s="11">
        <f t="shared" si="8"/>
        <v>0.6428571428571429</v>
      </c>
      <c r="L29">
        <f t="shared" si="2"/>
        <v>143</v>
      </c>
      <c r="M29">
        <f t="shared" si="3"/>
        <v>231</v>
      </c>
      <c r="N29">
        <f t="shared" si="4"/>
        <v>374</v>
      </c>
      <c r="O29" s="11">
        <f t="shared" si="5"/>
        <v>0.38235294117647056</v>
      </c>
      <c r="P29" s="11">
        <f t="shared" si="6"/>
        <v>0.61764705882352944</v>
      </c>
      <c r="Q29" s="16">
        <f t="shared" si="9"/>
        <v>6.2352941176470555E-2</v>
      </c>
      <c r="R29">
        <f t="shared" si="10"/>
        <v>3.8878892733563973E-3</v>
      </c>
    </row>
    <row r="30" spans="1:22">
      <c r="A30" s="10" t="s">
        <v>34</v>
      </c>
      <c r="B30">
        <v>108</v>
      </c>
      <c r="C30">
        <v>144</v>
      </c>
      <c r="D30">
        <v>252</v>
      </c>
      <c r="E30" s="11">
        <v>0.42857142857142855</v>
      </c>
      <c r="F30" s="9">
        <f t="shared" si="0"/>
        <v>0.5714285714285714</v>
      </c>
      <c r="G30" s="8">
        <f t="shared" si="1"/>
        <v>78</v>
      </c>
      <c r="H30" s="15">
        <v>121</v>
      </c>
      <c r="I30" s="15">
        <v>199</v>
      </c>
      <c r="J30" s="11">
        <f t="shared" si="7"/>
        <v>0.39195979899497485</v>
      </c>
      <c r="K30" s="11">
        <f t="shared" si="8"/>
        <v>0.60804020100502509</v>
      </c>
      <c r="L30">
        <f t="shared" si="2"/>
        <v>186</v>
      </c>
      <c r="M30">
        <f t="shared" si="3"/>
        <v>265</v>
      </c>
      <c r="N30">
        <f t="shared" si="4"/>
        <v>451</v>
      </c>
      <c r="O30" s="11">
        <f t="shared" si="5"/>
        <v>0.41241685144124168</v>
      </c>
      <c r="P30" s="11">
        <f t="shared" si="6"/>
        <v>0.58758314855875826</v>
      </c>
      <c r="Q30" s="16">
        <f t="shared" si="9"/>
        <v>9.2416851441241676E-2</v>
      </c>
      <c r="R30">
        <f t="shared" si="10"/>
        <v>8.5408744303125343E-3</v>
      </c>
      <c r="V30" s="18" t="s">
        <v>48</v>
      </c>
    </row>
    <row r="31" spans="1:22">
      <c r="A31" s="10" t="s">
        <v>32</v>
      </c>
      <c r="B31">
        <v>122</v>
      </c>
      <c r="C31">
        <v>175</v>
      </c>
      <c r="D31">
        <v>297</v>
      </c>
      <c r="E31" s="11">
        <v>0.41077441077441079</v>
      </c>
      <c r="F31" s="9">
        <f t="shared" si="0"/>
        <v>0.58922558922558921</v>
      </c>
      <c r="G31" s="8">
        <f t="shared" si="1"/>
        <v>72</v>
      </c>
      <c r="H31" s="15">
        <v>83</v>
      </c>
      <c r="I31" s="15">
        <v>155</v>
      </c>
      <c r="J31" s="11">
        <f t="shared" si="7"/>
        <v>0.46451612903225808</v>
      </c>
      <c r="K31" s="11">
        <f t="shared" si="8"/>
        <v>0.53548387096774197</v>
      </c>
      <c r="L31">
        <f t="shared" si="2"/>
        <v>194</v>
      </c>
      <c r="M31">
        <f t="shared" si="3"/>
        <v>258</v>
      </c>
      <c r="N31">
        <f t="shared" si="4"/>
        <v>452</v>
      </c>
      <c r="O31" s="11">
        <f t="shared" si="5"/>
        <v>0.42920353982300885</v>
      </c>
      <c r="P31" s="11">
        <f t="shared" si="6"/>
        <v>0.57079646017699115</v>
      </c>
      <c r="Q31" s="16">
        <f t="shared" si="9"/>
        <v>0.10920353982300884</v>
      </c>
      <c r="R31">
        <f t="shared" si="10"/>
        <v>1.1925413109875478E-2</v>
      </c>
      <c r="V31" s="18" t="s">
        <v>48</v>
      </c>
    </row>
    <row r="32" spans="1:22">
      <c r="A32" s="10" t="s">
        <v>33</v>
      </c>
      <c r="B32">
        <v>91</v>
      </c>
      <c r="C32">
        <v>123</v>
      </c>
      <c r="D32">
        <v>214</v>
      </c>
      <c r="E32" s="11">
        <v>0.42523364485981308</v>
      </c>
      <c r="F32" s="9">
        <f t="shared" si="0"/>
        <v>0.57476635514018692</v>
      </c>
      <c r="G32" s="8">
        <f t="shared" si="1"/>
        <v>46</v>
      </c>
      <c r="H32" s="15">
        <v>58</v>
      </c>
      <c r="I32" s="15">
        <v>104</v>
      </c>
      <c r="J32" s="11">
        <f t="shared" si="7"/>
        <v>0.44230769230769229</v>
      </c>
      <c r="K32" s="11">
        <f t="shared" si="8"/>
        <v>0.55769230769230771</v>
      </c>
      <c r="L32">
        <f t="shared" si="2"/>
        <v>137</v>
      </c>
      <c r="M32">
        <f t="shared" si="3"/>
        <v>181</v>
      </c>
      <c r="N32">
        <f t="shared" si="4"/>
        <v>318</v>
      </c>
      <c r="O32" s="11">
        <f t="shared" si="5"/>
        <v>0.4308176100628931</v>
      </c>
      <c r="P32" s="11">
        <f t="shared" si="6"/>
        <v>0.5691823899371069</v>
      </c>
      <c r="Q32" s="16">
        <f t="shared" si="9"/>
        <v>0.11081761006289309</v>
      </c>
      <c r="R32">
        <f t="shared" si="10"/>
        <v>1.2280542700051423E-2</v>
      </c>
      <c r="V32" s="18" t="s">
        <v>48</v>
      </c>
    </row>
    <row r="33" spans="1:23">
      <c r="A33" s="10" t="s">
        <v>26</v>
      </c>
      <c r="B33">
        <v>50</v>
      </c>
      <c r="C33">
        <v>89</v>
      </c>
      <c r="D33">
        <v>139</v>
      </c>
      <c r="E33" s="11">
        <v>0.35971223021582732</v>
      </c>
      <c r="F33" s="9">
        <f t="shared" si="0"/>
        <v>0.64028776978417268</v>
      </c>
      <c r="G33" s="8">
        <f t="shared" si="1"/>
        <v>50</v>
      </c>
      <c r="H33" s="15">
        <v>41</v>
      </c>
      <c r="I33" s="15">
        <v>91</v>
      </c>
      <c r="J33" s="11">
        <f t="shared" si="7"/>
        <v>0.5494505494505495</v>
      </c>
      <c r="K33" s="11">
        <f t="shared" si="8"/>
        <v>0.45054945054945056</v>
      </c>
      <c r="L33">
        <f t="shared" si="2"/>
        <v>100</v>
      </c>
      <c r="M33">
        <f t="shared" si="3"/>
        <v>130</v>
      </c>
      <c r="N33">
        <f t="shared" si="4"/>
        <v>230</v>
      </c>
      <c r="O33" s="11">
        <f t="shared" si="5"/>
        <v>0.43478260869565216</v>
      </c>
      <c r="P33" s="11">
        <f t="shared" si="6"/>
        <v>0.56521739130434778</v>
      </c>
      <c r="Q33" s="16">
        <f t="shared" si="9"/>
        <v>0.11478260869565216</v>
      </c>
      <c r="R33">
        <f t="shared" si="10"/>
        <v>1.3175047258979201E-2</v>
      </c>
      <c r="V33" s="18" t="s">
        <v>48</v>
      </c>
    </row>
    <row r="34" spans="1:23">
      <c r="A34" s="10" t="s">
        <v>35</v>
      </c>
      <c r="B34">
        <v>157</v>
      </c>
      <c r="C34">
        <v>158</v>
      </c>
      <c r="D34">
        <v>315</v>
      </c>
      <c r="E34" s="11">
        <v>0.49841269841269842</v>
      </c>
      <c r="F34" s="9">
        <f t="shared" si="0"/>
        <v>0.50158730158730158</v>
      </c>
      <c r="G34" s="8">
        <f t="shared" si="1"/>
        <v>75</v>
      </c>
      <c r="H34" s="15">
        <v>100</v>
      </c>
      <c r="I34" s="15">
        <v>175</v>
      </c>
      <c r="J34" s="11">
        <f t="shared" si="7"/>
        <v>0.42857142857142855</v>
      </c>
      <c r="K34" s="11">
        <f t="shared" si="8"/>
        <v>0.5714285714285714</v>
      </c>
      <c r="L34">
        <f t="shared" si="2"/>
        <v>232</v>
      </c>
      <c r="M34">
        <f t="shared" si="3"/>
        <v>258</v>
      </c>
      <c r="N34">
        <f t="shared" si="4"/>
        <v>490</v>
      </c>
      <c r="O34" s="11">
        <f t="shared" si="5"/>
        <v>0.47346938775510206</v>
      </c>
      <c r="P34" s="11">
        <f t="shared" si="6"/>
        <v>0.52653061224489794</v>
      </c>
      <c r="Q34" s="16">
        <f t="shared" si="9"/>
        <v>0.15346938775510205</v>
      </c>
      <c r="R34">
        <f t="shared" si="10"/>
        <v>2.3552852977925868E-2</v>
      </c>
      <c r="V34" s="18" t="s">
        <v>48</v>
      </c>
    </row>
    <row r="35" spans="1:23" ht="15" customHeight="1">
      <c r="A35" s="7" t="s">
        <v>36</v>
      </c>
      <c r="B35" s="8">
        <v>79</v>
      </c>
      <c r="C35" s="8">
        <v>72</v>
      </c>
      <c r="D35" s="8">
        <v>151</v>
      </c>
      <c r="E35" s="9">
        <v>0.52317880794701987</v>
      </c>
      <c r="F35" s="9">
        <f t="shared" si="0"/>
        <v>0.47682119205298013</v>
      </c>
      <c r="G35" s="8">
        <f t="shared" si="1"/>
        <v>47</v>
      </c>
      <c r="H35" s="15">
        <v>55</v>
      </c>
      <c r="I35" s="15">
        <v>102</v>
      </c>
      <c r="J35" s="11">
        <f t="shared" si="7"/>
        <v>0.46078431372549017</v>
      </c>
      <c r="K35" s="11">
        <f t="shared" si="8"/>
        <v>0.53921568627450978</v>
      </c>
      <c r="L35">
        <f t="shared" si="2"/>
        <v>126</v>
      </c>
      <c r="M35">
        <f t="shared" si="3"/>
        <v>127</v>
      </c>
      <c r="N35">
        <f t="shared" si="4"/>
        <v>253</v>
      </c>
      <c r="O35" s="11">
        <f t="shared" si="5"/>
        <v>0.49802371541501977</v>
      </c>
      <c r="P35" s="11">
        <f t="shared" si="6"/>
        <v>0.50197628458498023</v>
      </c>
      <c r="Q35" s="16">
        <f t="shared" si="9"/>
        <v>0.17802371541501977</v>
      </c>
      <c r="R35">
        <f t="shared" si="10"/>
        <v>3.169244325016795E-2</v>
      </c>
      <c r="V35" s="18" t="s">
        <v>48</v>
      </c>
    </row>
    <row r="36" spans="1:23">
      <c r="A36" s="12"/>
      <c r="B36" s="6"/>
      <c r="C36" s="6"/>
      <c r="D36" s="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>
      <c r="A37" s="14" t="s">
        <v>37</v>
      </c>
      <c r="B37">
        <f>SUM(B4:B35)</f>
        <v>2696</v>
      </c>
      <c r="C37">
        <f>SUM(C4:C35)</f>
        <v>5622</v>
      </c>
      <c r="D37">
        <f>SUM(D4:D35)</f>
        <v>8318</v>
      </c>
      <c r="E37" s="11">
        <v>0.32415126253473481</v>
      </c>
      <c r="F37" s="11">
        <f>(100%-E37)</f>
        <v>0.67584873746526519</v>
      </c>
      <c r="G37" s="8">
        <f t="shared" ref="G37:N37" si="11">SUM(G4:G35)</f>
        <v>1530</v>
      </c>
      <c r="H37">
        <f t="shared" si="11"/>
        <v>3331</v>
      </c>
      <c r="I37">
        <f t="shared" si="11"/>
        <v>4861</v>
      </c>
      <c r="J37" s="11">
        <f t="shared" si="7"/>
        <v>0.31475005142974699</v>
      </c>
      <c r="K37" s="11">
        <f t="shared" si="8"/>
        <v>0.68524994857025301</v>
      </c>
      <c r="L37">
        <f t="shared" si="11"/>
        <v>4226</v>
      </c>
      <c r="M37">
        <f t="shared" si="11"/>
        <v>8953</v>
      </c>
      <c r="N37">
        <f t="shared" si="11"/>
        <v>13179</v>
      </c>
      <c r="O37" s="11">
        <f>(L37/N37)</f>
        <v>0.32066165869944607</v>
      </c>
      <c r="P37" s="11">
        <f>(M37/N37)</f>
        <v>0.67933834130055393</v>
      </c>
      <c r="R37">
        <f>SUM(R4:R35)</f>
        <v>0.20265402955146716</v>
      </c>
      <c r="S37">
        <f>(R37/(32-1))</f>
        <v>6.5372267597247468E-3</v>
      </c>
      <c r="T37" s="17">
        <f>SQRT(S37)</f>
        <v>8.0853118429190768E-2</v>
      </c>
      <c r="W37" s="14" t="s">
        <v>50</v>
      </c>
    </row>
  </sheetData>
  <sortState ref="A4:P35">
    <sortCondition ref="O4:O3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Strandell</dc:creator>
  <cp:lastModifiedBy>Peter Strandell</cp:lastModifiedBy>
  <dcterms:created xsi:type="dcterms:W3CDTF">2012-07-05T06:50:39Z</dcterms:created>
  <dcterms:modified xsi:type="dcterms:W3CDTF">2012-10-07T17:57:35Z</dcterms:modified>
</cp:coreProperties>
</file>