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erhverv.sharepoint.com/sites/ITBsekretariat879/Delte dokumenter/Kommunikation/5. Analyser og Rapporter/Branchetal/E-indkomst fra DS/"/>
    </mc:Choice>
  </mc:AlternateContent>
  <xr:revisionPtr revIDLastSave="4" documentId="8_{B286F7C8-63EF-4456-9C8D-BB4D47B68809}" xr6:coauthVersionLast="46" xr6:coauthVersionMax="46" xr10:uidLastSave="{04DE995D-7CAF-4232-8D19-31240B302ACE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2" l="1"/>
  <c r="I22" i="2"/>
  <c r="AZ5" i="2"/>
  <c r="J15" i="4"/>
  <c r="I15" i="4"/>
  <c r="J15" i="3"/>
  <c r="I15" i="3"/>
  <c r="J20" i="1"/>
  <c r="I20" i="1"/>
  <c r="AY5" i="2"/>
  <c r="AX5" i="2"/>
  <c r="J18" i="2" l="1"/>
  <c r="I18" i="2"/>
  <c r="AW5" i="2"/>
  <c r="J16" i="1"/>
  <c r="I16" i="1"/>
  <c r="AV5" i="2" l="1"/>
  <c r="AU5" i="2" l="1"/>
  <c r="AT5" i="2" l="1"/>
  <c r="C5" i="2" l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B5" i="2"/>
  <c r="K20" i="1" l="1"/>
  <c r="L20" i="1" s="1"/>
  <c r="K22" i="2" l="1"/>
  <c r="L22" i="2" s="1"/>
  <c r="K16" i="1"/>
  <c r="L16" i="1" s="1"/>
  <c r="K15" i="4"/>
  <c r="L15" i="4" s="1"/>
  <c r="K15" i="3"/>
  <c r="L15" i="3" s="1"/>
  <c r="K18" i="2" l="1"/>
  <c r="L18" i="2" s="1"/>
</calcChain>
</file>

<file path=xl/sharedStrings.xml><?xml version="1.0" encoding="utf-8"?>
<sst xmlns="http://schemas.openxmlformats.org/spreadsheetml/2006/main" count="418" uniqueCount="72">
  <si>
    <t>Antal fuldtidsansatte, sæsonkorrigeret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</si>
  <si>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</si>
  <si>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</si>
  <si>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</si>
  <si>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</si>
  <si>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</si>
  <si>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</si>
  <si>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</si>
  <si>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</si>
  <si>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</si>
  <si>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</si>
  <si>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</si>
  <si>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</si>
  <si>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</si>
  <si>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</si>
  <si>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</si>
  <si>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</si>
  <si>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</si>
  <si>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</si>
  <si>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</si>
  <si>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</si>
  <si>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</si>
  <si>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</si>
  <si>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</si>
  <si>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</si>
  <si>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</si>
  <si>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</si>
  <si>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It-branchen i alt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</si>
  <si>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</si>
  <si>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</si>
  <si>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</si>
  <si>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</si>
  <si>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</si>
  <si>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</si>
  <si>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</si>
  <si>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</si>
  <si>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Forskel i %</t>
  </si>
  <si>
    <t>i mio. kr.</t>
  </si>
  <si>
    <t>i %</t>
  </si>
  <si>
    <t>Omsætning kvartalsvis, mio. kr. løbende priser, sæsonkorrigeret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</si>
  <si>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</si>
  <si>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</si>
  <si>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</si>
  <si>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</si>
  <si>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</si>
  <si>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</si>
  <si>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</si>
  <si>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</si>
  <si>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</si>
  <si>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</si>
  <si>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</si>
  <si>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</si>
  <si>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</si>
  <si>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</si>
  <si>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</si>
  <si>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</si>
  <si>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Eksport kvartalsvis, mio. kr. løbende priser, sæsonkorrigeret</t>
  </si>
  <si>
    <t>Procent af samlede omsætning</t>
  </si>
  <si>
    <t>2019K3</t>
  </si>
  <si>
    <t>2019K4</t>
  </si>
  <si>
    <t>Samlet omsætning i it-branchen</t>
  </si>
  <si>
    <t>Samlet eksport i It-branchen</t>
  </si>
  <si>
    <t>2020K1</t>
  </si>
  <si>
    <t>Gennemsnitlig månedsløn, faste priser, sæsonkorrigeret</t>
  </si>
  <si>
    <t>2020K2</t>
  </si>
  <si>
    <t>2020K3</t>
  </si>
  <si>
    <t>2020K4</t>
  </si>
  <si>
    <t>2021K1</t>
  </si>
  <si>
    <t>2021K2</t>
  </si>
  <si>
    <t>2021K3</t>
  </si>
  <si>
    <t>K3 2021</t>
  </si>
  <si>
    <t>K3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</si>
</sst>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#,##0.0_ ;[Red]\-#,##0.0\ "/>
    <numFmt numFmtId="169" formatCode="0.0_ ;[Red]\-0.0\ "/>
    <numFmt numFmtId="170" formatCode="0.0;[Red]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theme="1"/>
      <name val="Calibri"/>
      <family val="2"/>
      <scheme val="minor"/>
    </font>
    <font>
      <b/>
      <sz val="9"/>
      <color theme="1"/>
      <name val="Ct america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Fill="1" applyProtection="1"/>
    <xf numFmtId="0" fontId="2" fillId="0" borderId="0" xfId="0" applyFont="1" applyBorder="1"/>
    <xf numFmtId="0" fontId="0" fillId="0" borderId="0" xfId="0" applyBorder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Fill="1" applyProtection="1"/>
    <xf numFmtId="3" fontId="0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Font="1" applyAlignment="1">
      <alignment horizontal="right"/>
    </xf>
    <xf numFmtId="0" fontId="0" fillId="0" borderId="0" xfId="0" applyFont="1" applyFill="1" applyProtection="1"/>
    <xf numFmtId="0" fontId="2" fillId="0" borderId="0" xfId="0" applyFont="1"/>
    <xf numFmtId="3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6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166" fontId="0" fillId="0" borderId="0" xfId="0" applyNumberFormat="1" applyFont="1" applyBorder="1"/>
    <xf numFmtId="3" fontId="1" fillId="0" borderId="0" xfId="1" applyNumberFormat="1" applyFont="1" applyFill="1" applyBorder="1"/>
    <xf numFmtId="3" fontId="0" fillId="0" borderId="0" xfId="0" applyNumberFormat="1" applyFont="1" applyFill="1" applyProtection="1"/>
    <xf numFmtId="3" fontId="0" fillId="0" borderId="0" xfId="0" applyNumberFormat="1" applyFont="1"/>
    <xf numFmtId="0" fontId="0" fillId="0" borderId="0" xfId="0" applyFont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0" fillId="0" borderId="0" xfId="0" applyNumberFormat="1" applyFont="1" applyBorder="1"/>
    <xf numFmtId="2" fontId="0" fillId="0" borderId="0" xfId="0" applyNumberFormat="1" applyFont="1"/>
    <xf numFmtId="164" fontId="0" fillId="0" borderId="0" xfId="0" applyNumberFormat="1" applyFont="1"/>
    <xf numFmtId="166" fontId="1" fillId="0" borderId="0" xfId="0" applyNumberFormat="1" applyFont="1" applyFill="1"/>
    <xf numFmtId="166" fontId="0" fillId="0" borderId="0" xfId="0" applyNumberFormat="1" applyFont="1" applyFill="1" applyAlignment="1">
      <alignment horizontal="right" vertical="center"/>
    </xf>
    <xf numFmtId="166" fontId="0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3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/>
    <xf numFmtId="166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6" fontId="0" fillId="0" borderId="0" xfId="0" applyNumberFormat="1" applyFont="1" applyFill="1" applyAlignment="1">
      <alignment vertical="center"/>
    </xf>
    <xf numFmtId="167" fontId="0" fillId="0" borderId="0" xfId="0" applyNumberFormat="1" applyFont="1" applyAlignment="1"/>
    <xf numFmtId="167" fontId="0" fillId="0" borderId="0" xfId="0" applyNumberFormat="1" applyFont="1" applyAlignment="1">
      <alignment horizontal="right"/>
    </xf>
    <xf numFmtId="166" fontId="1" fillId="0" borderId="0" xfId="0" applyNumberFormat="1" applyFont="1" applyFill="1" applyAlignment="1">
      <alignment horizontal="center" vertical="center"/>
    </xf>
    <xf numFmtId="3" fontId="3" fillId="0" borderId="0" xfId="3" applyNumberFormat="1" applyFont="1" applyFill="1" applyBorder="1"/>
    <xf numFmtId="3" fontId="6" fillId="0" borderId="0" xfId="3" applyNumberFormat="1" applyFont="1" applyFill="1" applyBorder="1"/>
    <xf numFmtId="3" fontId="6" fillId="0" borderId="0" xfId="1" applyNumberFormat="1" applyFont="1" applyFill="1" applyBorder="1"/>
    <xf numFmtId="3" fontId="3" fillId="0" borderId="0" xfId="1" applyNumberFormat="1" applyFont="1" applyFill="1" applyBorder="1"/>
    <xf numFmtId="168" fontId="0" fillId="0" borderId="0" xfId="0" applyNumberFormat="1" applyFont="1" applyFill="1"/>
    <xf numFmtId="169" fontId="0" fillId="0" borderId="0" xfId="0" applyNumberFormat="1" applyFont="1" applyBorder="1"/>
    <xf numFmtId="169" fontId="0" fillId="0" borderId="0" xfId="0" applyNumberFormat="1" applyFont="1"/>
    <xf numFmtId="167" fontId="1" fillId="0" borderId="0" xfId="0" applyNumberFormat="1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170" fontId="0" fillId="0" borderId="0" xfId="0" applyNumberFormat="1" applyFont="1" applyFill="1"/>
  </cellXfs>
  <cellStyles count="4">
    <cellStyle name="Baggrundsformat" xfId="2" xr:uid="{DE7E6DC9-8623-4E7E-A3BB-46F934E87084}"/>
    <cellStyle name="Inputformat" xfId="1" xr:uid="{CFF367B7-6624-4BD5-A464-ADFF463DEC7E}"/>
    <cellStyle name="Komma" xfId="3" builtinId="3"/>
    <cellStyle name="Normal" xfId="0" builtinId="0"/>
  </cellStyles>
  <dxfs count="0"/>
  <tableStyles count="0" defaultTableStyle="TableStyleMedium2" defaultPivotStyle="PivotStyleLight16"/>
  <colors>
    <mruColors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kvartalsvis, sæsonkorrigeret)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Omsætning!$B$2:$AZ$2</c:f>
              <c:strCache>
                <c:ptCount val="5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</c:strCache>
            </c:strRef>
          </c:cat>
          <c:val>
            <c:numRef>
              <c:f>Omsætning!$B$3:$AZ$3</c:f>
              <c:numCache>
                <c:formatCode>#,##0</c:formatCode>
                <c:ptCount val="51"/>
                <c:pt idx="0">
                  <c:v>42712.211066491203</c:v>
                </c:pt>
                <c:pt idx="1">
                  <c:v>41979.7047871834</c:v>
                </c:pt>
                <c:pt idx="2">
                  <c:v>42080.976976085301</c:v>
                </c:pt>
                <c:pt idx="3">
                  <c:v>42103.4259192963</c:v>
                </c:pt>
                <c:pt idx="4">
                  <c:v>43877.868676031903</c:v>
                </c:pt>
                <c:pt idx="5">
                  <c:v>46315.0819147086</c:v>
                </c:pt>
                <c:pt idx="6">
                  <c:v>47016.579218490901</c:v>
                </c:pt>
                <c:pt idx="7">
                  <c:v>47390.004314241603</c:v>
                </c:pt>
                <c:pt idx="8">
                  <c:v>47409.445623623898</c:v>
                </c:pt>
                <c:pt idx="9">
                  <c:v>47778.744772910803</c:v>
                </c:pt>
                <c:pt idx="10">
                  <c:v>47888.381238693997</c:v>
                </c:pt>
                <c:pt idx="11">
                  <c:v>47879.466936327502</c:v>
                </c:pt>
                <c:pt idx="12">
                  <c:v>47907.8631890119</c:v>
                </c:pt>
                <c:pt idx="13">
                  <c:v>49990.040617912397</c:v>
                </c:pt>
                <c:pt idx="14">
                  <c:v>47740.260335027902</c:v>
                </c:pt>
                <c:pt idx="15">
                  <c:v>47509.187649142601</c:v>
                </c:pt>
                <c:pt idx="16">
                  <c:v>47135.097072006101</c:v>
                </c:pt>
                <c:pt idx="17">
                  <c:v>46046.937005125998</c:v>
                </c:pt>
                <c:pt idx="18">
                  <c:v>48099.123483883501</c:v>
                </c:pt>
                <c:pt idx="19">
                  <c:v>46310.039220227103</c:v>
                </c:pt>
                <c:pt idx="20">
                  <c:v>47414.395308201201</c:v>
                </c:pt>
                <c:pt idx="21">
                  <c:v>47901.5043771157</c:v>
                </c:pt>
                <c:pt idx="22">
                  <c:v>49802.0268531365</c:v>
                </c:pt>
                <c:pt idx="23">
                  <c:v>50654.112248957099</c:v>
                </c:pt>
                <c:pt idx="24">
                  <c:v>51853.929229535803</c:v>
                </c:pt>
                <c:pt idx="25">
                  <c:v>52701.106600945903</c:v>
                </c:pt>
                <c:pt idx="26">
                  <c:v>52394.249582007396</c:v>
                </c:pt>
                <c:pt idx="27">
                  <c:v>52949.951994754701</c:v>
                </c:pt>
                <c:pt idx="28">
                  <c:v>52532.103395523503</c:v>
                </c:pt>
                <c:pt idx="29">
                  <c:v>52653.625790687598</c:v>
                </c:pt>
                <c:pt idx="30">
                  <c:v>52942.3360042063</c:v>
                </c:pt>
                <c:pt idx="31">
                  <c:v>55270.179465686102</c:v>
                </c:pt>
                <c:pt idx="32">
                  <c:v>54872.425681075998</c:v>
                </c:pt>
                <c:pt idx="33">
                  <c:v>55780.6951380194</c:v>
                </c:pt>
                <c:pt idx="34">
                  <c:v>56168.377394332798</c:v>
                </c:pt>
                <c:pt idx="35">
                  <c:v>55611.7792148644</c:v>
                </c:pt>
                <c:pt idx="36">
                  <c:v>55951.254790682397</c:v>
                </c:pt>
                <c:pt idx="37">
                  <c:v>57509.137207321401</c:v>
                </c:pt>
                <c:pt idx="38">
                  <c:v>56900.688263189397</c:v>
                </c:pt>
                <c:pt idx="39">
                  <c:v>58724.426965391402</c:v>
                </c:pt>
                <c:pt idx="40">
                  <c:v>59283.228323670999</c:v>
                </c:pt>
                <c:pt idx="41">
                  <c:v>59194.250336653597</c:v>
                </c:pt>
                <c:pt idx="42">
                  <c:v>60965.275079542698</c:v>
                </c:pt>
                <c:pt idx="43">
                  <c:v>60845.498756133202</c:v>
                </c:pt>
                <c:pt idx="44">
                  <c:v>62544.854191307597</c:v>
                </c:pt>
                <c:pt idx="45">
                  <c:v>60211.1185241317</c:v>
                </c:pt>
                <c:pt idx="46">
                  <c:v>63262.662075669199</c:v>
                </c:pt>
                <c:pt idx="47">
                  <c:v>63692.3462566206</c:v>
                </c:pt>
                <c:pt idx="48">
                  <c:v>69157.454574509698</c:v>
                </c:pt>
                <c:pt idx="49">
                  <c:v>69931.789962146504</c:v>
                </c:pt>
                <c:pt idx="50" formatCode="#,##0;[Red]#,##0">
                  <c:v>70786.186988182701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65000"/>
          <c:min val="4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kvartalsvis, 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Eksport!$B$2:$AZ$2</c:f>
              <c:strCache>
                <c:ptCount val="51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</c:strCache>
            </c:strRef>
          </c:cat>
          <c:val>
            <c:numRef>
              <c:f>Eksport!$B$3:$AZ$3</c:f>
              <c:numCache>
                <c:formatCode>#,##0</c:formatCode>
                <c:ptCount val="51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18464</c:v>
                </c:pt>
                <c:pt idx="41">
                  <c:v>18237</c:v>
                </c:pt>
                <c:pt idx="42">
                  <c:v>18045</c:v>
                </c:pt>
                <c:pt idx="43">
                  <c:v>22394</c:v>
                </c:pt>
                <c:pt idx="44">
                  <c:v>20492</c:v>
                </c:pt>
                <c:pt idx="45">
                  <c:v>18537</c:v>
                </c:pt>
                <c:pt idx="46">
                  <c:v>19244</c:v>
                </c:pt>
                <c:pt idx="47">
                  <c:v>23652</c:v>
                </c:pt>
                <c:pt idx="48">
                  <c:v>23495</c:v>
                </c:pt>
                <c:pt idx="49">
                  <c:v>23654</c:v>
                </c:pt>
                <c:pt idx="50">
                  <c:v>23425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Fuldtidsansatte 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Beskæftigede!$B$2:$AJ$2</c:f>
              <c:strCache>
                <c:ptCount val="3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</c:strCache>
            </c:strRef>
          </c:cat>
          <c:val>
            <c:numRef>
              <c:f>Beskæftigede!$B$3:$AJ$3</c:f>
              <c:numCache>
                <c:formatCode>#,##0</c:formatCode>
                <c:ptCount val="35"/>
                <c:pt idx="0">
                  <c:v>79405.820396213196</c:v>
                </c:pt>
                <c:pt idx="1">
                  <c:v>79055.539885795893</c:v>
                </c:pt>
                <c:pt idx="2">
                  <c:v>79272.716100229503</c:v>
                </c:pt>
                <c:pt idx="3">
                  <c:v>79363.140973769798</c:v>
                </c:pt>
                <c:pt idx="4">
                  <c:v>79670.257813523407</c:v>
                </c:pt>
                <c:pt idx="5">
                  <c:v>80120.015318864505</c:v>
                </c:pt>
                <c:pt idx="6">
                  <c:v>80453.165031078403</c:v>
                </c:pt>
                <c:pt idx="7">
                  <c:v>79978.571452613905</c:v>
                </c:pt>
                <c:pt idx="8">
                  <c:v>80511.138263208602</c:v>
                </c:pt>
                <c:pt idx="9">
                  <c:v>80977.787132557307</c:v>
                </c:pt>
                <c:pt idx="10">
                  <c:v>81472.137254940302</c:v>
                </c:pt>
                <c:pt idx="11">
                  <c:v>82530.914796546902</c:v>
                </c:pt>
                <c:pt idx="12">
                  <c:v>82773.104020317507</c:v>
                </c:pt>
                <c:pt idx="13">
                  <c:v>83534.307691440597</c:v>
                </c:pt>
                <c:pt idx="14">
                  <c:v>84099.679548155895</c:v>
                </c:pt>
                <c:pt idx="15">
                  <c:v>84664.027312353806</c:v>
                </c:pt>
                <c:pt idx="16">
                  <c:v>85480.423198285804</c:v>
                </c:pt>
                <c:pt idx="17">
                  <c:v>85825.905584995693</c:v>
                </c:pt>
                <c:pt idx="18">
                  <c:v>86531.776921014098</c:v>
                </c:pt>
                <c:pt idx="19">
                  <c:v>87334.967289664506</c:v>
                </c:pt>
                <c:pt idx="20">
                  <c:v>88303.793383954297</c:v>
                </c:pt>
                <c:pt idx="21">
                  <c:v>89055.052589469997</c:v>
                </c:pt>
                <c:pt idx="22">
                  <c:v>89839.628894036607</c:v>
                </c:pt>
                <c:pt idx="23">
                  <c:v>90258.7558912081</c:v>
                </c:pt>
                <c:pt idx="24">
                  <c:v>90924.7120423038</c:v>
                </c:pt>
                <c:pt idx="25">
                  <c:v>91738.717281187695</c:v>
                </c:pt>
                <c:pt idx="26">
                  <c:v>93219.893363373398</c:v>
                </c:pt>
                <c:pt idx="27">
                  <c:v>94380.990900306395</c:v>
                </c:pt>
                <c:pt idx="28">
                  <c:v>94176.354826213399</c:v>
                </c:pt>
                <c:pt idx="29">
                  <c:v>93952.326679289894</c:v>
                </c:pt>
                <c:pt idx="30">
                  <c:v>93927.709509105101</c:v>
                </c:pt>
                <c:pt idx="31">
                  <c:v>95273.564695505396</c:v>
                </c:pt>
                <c:pt idx="32">
                  <c:v>96885.5427626819</c:v>
                </c:pt>
                <c:pt idx="33">
                  <c:v>98572.803137053997</c:v>
                </c:pt>
                <c:pt idx="34">
                  <c:v>99684.275938247694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0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Gennemsnitlig månedsløn</a:t>
            </a:r>
            <a:br>
              <a:rPr lang="da-DK" b="1">
                <a:solidFill>
                  <a:schemeClr val="tx1"/>
                </a:solidFill>
              </a:rPr>
            </a:br>
            <a:r>
              <a:rPr lang="da-DK" sz="1200" b="1">
                <a:solidFill>
                  <a:schemeClr val="tx1"/>
                </a:solidFill>
              </a:rPr>
              <a:t>(sæsonkorrigeret)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Løn!$B$2:$AJ$2</c:f>
              <c:strCache>
                <c:ptCount val="3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</c:strCache>
            </c:strRef>
          </c:cat>
          <c:val>
            <c:numRef>
              <c:f>Løn!$B$3:$AJ$3</c:f>
              <c:numCache>
                <c:formatCode>#,##0</c:formatCode>
                <c:ptCount val="35"/>
                <c:pt idx="0">
                  <c:v>45384.392906642584</c:v>
                </c:pt>
                <c:pt idx="1">
                  <c:v>45380.15115736227</c:v>
                </c:pt>
                <c:pt idx="2">
                  <c:v>45701.591045055386</c:v>
                </c:pt>
                <c:pt idx="3">
                  <c:v>45777.956695938548</c:v>
                </c:pt>
                <c:pt idx="4">
                  <c:v>45594.133102349668</c:v>
                </c:pt>
                <c:pt idx="5">
                  <c:v>46093.007944012184</c:v>
                </c:pt>
                <c:pt idx="6">
                  <c:v>46022.308087443998</c:v>
                </c:pt>
                <c:pt idx="7">
                  <c:v>46589.688259643859</c:v>
                </c:pt>
                <c:pt idx="8">
                  <c:v>46768.027470665234</c:v>
                </c:pt>
                <c:pt idx="9">
                  <c:v>47206.947588430725</c:v>
                </c:pt>
                <c:pt idx="10">
                  <c:v>47401.287412051497</c:v>
                </c:pt>
                <c:pt idx="11">
                  <c:v>47388.186927196191</c:v>
                </c:pt>
                <c:pt idx="12">
                  <c:v>47731.279456488905</c:v>
                </c:pt>
                <c:pt idx="13">
                  <c:v>47382.587962117024</c:v>
                </c:pt>
                <c:pt idx="14">
                  <c:v>47485.277873230232</c:v>
                </c:pt>
                <c:pt idx="15">
                  <c:v>47891.298850629966</c:v>
                </c:pt>
                <c:pt idx="16">
                  <c:v>47881.199211416766</c:v>
                </c:pt>
                <c:pt idx="17">
                  <c:v>47892.36592477301</c:v>
                </c:pt>
                <c:pt idx="18">
                  <c:v>48297.278270486357</c:v>
                </c:pt>
                <c:pt idx="19">
                  <c:v>48621.897704791358</c:v>
                </c:pt>
                <c:pt idx="20">
                  <c:v>48613.996691860644</c:v>
                </c:pt>
                <c:pt idx="21">
                  <c:v>50256.787439941814</c:v>
                </c:pt>
                <c:pt idx="22">
                  <c:v>48976.108279455104</c:v>
                </c:pt>
                <c:pt idx="23">
                  <c:v>49373.834305318152</c:v>
                </c:pt>
                <c:pt idx="24">
                  <c:v>49932.83388703192</c:v>
                </c:pt>
                <c:pt idx="25">
                  <c:v>49937.020773374861</c:v>
                </c:pt>
                <c:pt idx="26">
                  <c:v>49884.269422093028</c:v>
                </c:pt>
                <c:pt idx="27">
                  <c:v>50056.546036016058</c:v>
                </c:pt>
                <c:pt idx="28">
                  <c:v>49908.107307467224</c:v>
                </c:pt>
                <c:pt idx="29">
                  <c:v>50157.884283879503</c:v>
                </c:pt>
                <c:pt idx="30">
                  <c:v>50530.503024855665</c:v>
                </c:pt>
                <c:pt idx="31">
                  <c:v>50867.425019064023</c:v>
                </c:pt>
                <c:pt idx="32">
                  <c:v>51186.52722645444</c:v>
                </c:pt>
                <c:pt idx="33">
                  <c:v>51364.136013300478</c:v>
                </c:pt>
                <c:pt idx="34">
                  <c:v>52116.79615563641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12</xdr:row>
      <xdr:rowOff>190499</xdr:rowOff>
    </xdr:from>
    <xdr:to>
      <xdr:col>7</xdr:col>
      <xdr:colOff>561975</xdr:colOff>
      <xdr:row>34</xdr:row>
      <xdr:rowOff>180975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15</xdr:row>
      <xdr:rowOff>4762</xdr:rowOff>
    </xdr:from>
    <xdr:to>
      <xdr:col>7</xdr:col>
      <xdr:colOff>0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1695450</xdr:colOff>
      <xdr:row>13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1647825</xdr:colOff>
      <xdr:row>13</xdr:row>
      <xdr:rowOff>4761</xdr:rowOff>
    </xdr:from>
    <xdr:to>
      <xdr:col>6</xdr:col>
      <xdr:colOff>685799</xdr:colOff>
      <xdr:row>34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B21"/>
  <sheetViews>
    <sheetView tabSelected="1" workbookViewId="0"/>
  </sheetViews>
  <sheetFormatPr defaultRowHeight="15"/>
  <cols>
    <col min="1" max="1" width="47.28515625" customWidth="1"/>
    <col min="2" max="46" width="10.28515625" customWidth="1"/>
  </cols>
  <sheetData>
    <row r="1" spans="1:54" ht="18.75">
      <c r="A1" s="17" t="s">
        <v>39</v>
      </c>
    </row>
    <row r="2" spans="1:54" s="18" customFormat="1">
      <c r="A2" s="9"/>
      <c r="B2" s="18" t="s">
        <v>40</v>
      </c>
      <c r="C2" s="18" t="s">
        <v>41</v>
      </c>
      <c r="D2" s="18" t="s">
        <v>42</v>
      </c>
      <c r="E2" s="18" t="s">
        <v>43</v>
      </c>
      <c r="F2" s="18" t="s">
        <v>44</v>
      </c>
      <c r="G2" s="18" t="s">
        <v>45</v>
      </c>
      <c r="H2" s="18" t="s">
        <v>46</v>
      </c>
      <c r="I2" s="18" t="s">
        <v>47</v>
      </c>
      <c r="J2" s="18" t="s">
        <v>48</v>
      </c>
      <c r="K2" s="18" t="s">
        <v>49</v>
      </c>
      <c r="L2" s="18" t="s">
        <v>50</v>
      </c>
      <c r="M2" s="18" t="s">
        <v>51</v>
      </c>
      <c r="N2" s="18" t="s">
        <v>52</v>
      </c>
      <c r="O2" s="18" t="s">
        <v>53</v>
      </c>
      <c r="P2" s="18" t="s">
        <v>54</v>
      </c>
      <c r="Q2" s="18" t="s">
        <v>55</v>
      </c>
      <c r="R2" s="18" t="s">
        <v>1</v>
      </c>
      <c r="S2" s="18" t="s">
        <v>2</v>
      </c>
      <c r="T2" s="18" t="s">
        <v>3</v>
      </c>
      <c r="U2" s="18" t="s">
        <v>4</v>
      </c>
      <c r="V2" s="18" t="s">
        <v>5</v>
      </c>
      <c r="W2" s="18" t="s">
        <v>6</v>
      </c>
      <c r="X2" s="18" t="s">
        <v>7</v>
      </c>
      <c r="Y2" s="18" t="s">
        <v>8</v>
      </c>
      <c r="Z2" s="18" t="s">
        <v>9</v>
      </c>
      <c r="AA2" s="18" t="s">
        <v>10</v>
      </c>
      <c r="AB2" s="18" t="s">
        <v>11</v>
      </c>
      <c r="AC2" s="18" t="s">
        <v>12</v>
      </c>
      <c r="AD2" s="18" t="s">
        <v>13</v>
      </c>
      <c r="AE2" s="18" t="s">
        <v>14</v>
      </c>
      <c r="AF2" s="18" t="s">
        <v>15</v>
      </c>
      <c r="AG2" s="18" t="s">
        <v>16</v>
      </c>
      <c r="AH2" s="18" t="s">
        <v>17</v>
      </c>
      <c r="AI2" s="18" t="s">
        <v>18</v>
      </c>
      <c r="AJ2" s="18" t="s">
        <v>19</v>
      </c>
      <c r="AK2" s="18" t="s">
        <v>20</v>
      </c>
      <c r="AL2" s="18" t="s">
        <v>21</v>
      </c>
      <c r="AM2" s="18" t="s">
        <v>22</v>
      </c>
      <c r="AN2" s="18" t="s">
        <v>23</v>
      </c>
      <c r="AO2" s="18" t="s">
        <v>24</v>
      </c>
      <c r="AP2" s="18" t="s">
        <v>25</v>
      </c>
      <c r="AQ2" s="18" t="s">
        <v>26</v>
      </c>
      <c r="AR2" s="43" t="s">
        <v>58</v>
      </c>
      <c r="AS2" s="43" t="s">
        <v>59</v>
      </c>
      <c r="AT2" s="18" t="s">
        <v>62</v>
      </c>
      <c r="AU2" s="18" t="s">
        <v>64</v>
      </c>
      <c r="AV2" s="18" t="s">
        <v>65</v>
      </c>
      <c r="AW2" s="18" t="s">
        <v>66</v>
      </c>
      <c r="AX2" s="18" t="s">
        <v>67</v>
      </c>
      <c r="AY2" s="18" t="s">
        <v>68</v>
      </c>
      <c r="AZ2" s="18" t="s">
        <v>69</v>
      </c>
    </row>
    <row r="3" spans="1:54" s="27" customFormat="1">
      <c r="A3" s="20" t="s">
        <v>27</v>
      </c>
      <c r="B3" s="52">
        <v>42712.211066491203</v>
      </c>
      <c r="C3" s="52">
        <v>41979.7047871834</v>
      </c>
      <c r="D3" s="52">
        <v>42080.976976085301</v>
      </c>
      <c r="E3" s="52">
        <v>42103.4259192963</v>
      </c>
      <c r="F3" s="52">
        <v>43877.868676031903</v>
      </c>
      <c r="G3" s="52">
        <v>46315.0819147086</v>
      </c>
      <c r="H3" s="52">
        <v>47016.579218490901</v>
      </c>
      <c r="I3" s="52">
        <v>47390.004314241603</v>
      </c>
      <c r="J3" s="52">
        <v>47409.445623623898</v>
      </c>
      <c r="K3" s="52">
        <v>47778.744772910803</v>
      </c>
      <c r="L3" s="52">
        <v>47888.381238693997</v>
      </c>
      <c r="M3" s="52">
        <v>47879.466936327502</v>
      </c>
      <c r="N3" s="52">
        <v>47907.8631890119</v>
      </c>
      <c r="O3" s="52">
        <v>49990.040617912397</v>
      </c>
      <c r="P3" s="52">
        <v>47740.260335027902</v>
      </c>
      <c r="Q3" s="52">
        <v>47509.187649142601</v>
      </c>
      <c r="R3" s="52">
        <v>47135.097072006101</v>
      </c>
      <c r="S3" s="52">
        <v>46046.937005125998</v>
      </c>
      <c r="T3" s="52">
        <v>48099.123483883501</v>
      </c>
      <c r="U3" s="52">
        <v>46310.039220227103</v>
      </c>
      <c r="V3" s="52">
        <v>47414.395308201201</v>
      </c>
      <c r="W3" s="52">
        <v>47901.5043771157</v>
      </c>
      <c r="X3" s="52">
        <v>49802.0268531365</v>
      </c>
      <c r="Y3" s="52">
        <v>50654.112248957099</v>
      </c>
      <c r="Z3" s="52">
        <v>51853.929229535803</v>
      </c>
      <c r="AA3" s="52">
        <v>52701.106600945903</v>
      </c>
      <c r="AB3" s="52">
        <v>52394.249582007396</v>
      </c>
      <c r="AC3" s="52">
        <v>52949.951994754701</v>
      </c>
      <c r="AD3" s="52">
        <v>52532.103395523503</v>
      </c>
      <c r="AE3" s="52">
        <v>52653.625790687598</v>
      </c>
      <c r="AF3" s="52">
        <v>52942.3360042063</v>
      </c>
      <c r="AG3" s="52">
        <v>55270.179465686102</v>
      </c>
      <c r="AH3" s="52">
        <v>54872.425681075998</v>
      </c>
      <c r="AI3" s="52">
        <v>55780.6951380194</v>
      </c>
      <c r="AJ3" s="52">
        <v>56168.377394332798</v>
      </c>
      <c r="AK3" s="52">
        <v>55611.7792148644</v>
      </c>
      <c r="AL3" s="52">
        <v>55951.254790682397</v>
      </c>
      <c r="AM3" s="52">
        <v>57509.137207321401</v>
      </c>
      <c r="AN3" s="52">
        <v>56900.688263189397</v>
      </c>
      <c r="AO3" s="52">
        <v>58724.426965391402</v>
      </c>
      <c r="AP3" s="52">
        <v>59283.228323670999</v>
      </c>
      <c r="AQ3" s="52">
        <v>59194.250336653597</v>
      </c>
      <c r="AR3" s="52">
        <v>60965.275079542698</v>
      </c>
      <c r="AS3" s="52">
        <v>60845.498756133202</v>
      </c>
      <c r="AT3" s="52">
        <v>62544.854191307597</v>
      </c>
      <c r="AU3" s="52">
        <v>60211.1185241317</v>
      </c>
      <c r="AV3" s="52">
        <v>63262.662075669199</v>
      </c>
      <c r="AW3" s="52">
        <v>63692.3462566206</v>
      </c>
      <c r="AX3" s="53">
        <v>69157.454574509698</v>
      </c>
      <c r="AY3" s="53">
        <v>69931.789962146504</v>
      </c>
      <c r="AZ3" s="58">
        <v>70786.186988182701</v>
      </c>
    </row>
    <row r="4" spans="1:54" s="39" customFormat="1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W4" s="47"/>
    </row>
    <row r="5" spans="1:54" s="39" customFormat="1">
      <c r="A5" s="37" t="s">
        <v>28</v>
      </c>
      <c r="B5" s="40" t="s">
        <v>40</v>
      </c>
      <c r="C5" s="40" t="s">
        <v>41</v>
      </c>
      <c r="D5" s="40" t="s">
        <v>42</v>
      </c>
      <c r="E5" s="40" t="s">
        <v>43</v>
      </c>
      <c r="F5" s="40" t="s">
        <v>44</v>
      </c>
      <c r="G5" s="40" t="s">
        <v>45</v>
      </c>
      <c r="H5" s="40" t="s">
        <v>46</v>
      </c>
      <c r="I5" s="40" t="s">
        <v>47</v>
      </c>
      <c r="J5" s="40" t="s">
        <v>48</v>
      </c>
      <c r="K5" s="40" t="s">
        <v>49</v>
      </c>
      <c r="L5" s="40" t="s">
        <v>50</v>
      </c>
      <c r="M5" s="40" t="s">
        <v>51</v>
      </c>
      <c r="N5" s="40" t="s">
        <v>52</v>
      </c>
      <c r="O5" s="40" t="s">
        <v>53</v>
      </c>
      <c r="P5" s="40" t="s">
        <v>54</v>
      </c>
      <c r="Q5" s="40" t="s">
        <v>55</v>
      </c>
      <c r="R5" s="40" t="s">
        <v>1</v>
      </c>
      <c r="S5" s="40" t="s">
        <v>2</v>
      </c>
      <c r="T5" s="40" t="s">
        <v>3</v>
      </c>
      <c r="U5" s="40" t="s">
        <v>4</v>
      </c>
      <c r="V5" s="40" t="s">
        <v>5</v>
      </c>
      <c r="W5" s="40" t="s">
        <v>6</v>
      </c>
      <c r="X5" s="40" t="s">
        <v>7</v>
      </c>
      <c r="Y5" s="40" t="s">
        <v>8</v>
      </c>
      <c r="Z5" s="40" t="s">
        <v>9</v>
      </c>
      <c r="AA5" s="40" t="s">
        <v>10</v>
      </c>
      <c r="AB5" s="40" t="s">
        <v>11</v>
      </c>
      <c r="AC5" s="40" t="s">
        <v>12</v>
      </c>
      <c r="AD5" s="40" t="s">
        <v>13</v>
      </c>
      <c r="AE5" s="40" t="s">
        <v>14</v>
      </c>
      <c r="AF5" s="40" t="s">
        <v>15</v>
      </c>
      <c r="AG5" s="40" t="s">
        <v>16</v>
      </c>
      <c r="AH5" s="40" t="s">
        <v>17</v>
      </c>
      <c r="AI5" s="40" t="s">
        <v>18</v>
      </c>
      <c r="AJ5" s="40" t="s">
        <v>19</v>
      </c>
      <c r="AK5" s="40" t="s">
        <v>20</v>
      </c>
      <c r="AL5" s="40" t="s">
        <v>21</v>
      </c>
      <c r="AM5" s="40" t="s">
        <v>22</v>
      </c>
      <c r="AN5" s="40" t="s">
        <v>23</v>
      </c>
      <c r="AO5" s="40" t="s">
        <v>24</v>
      </c>
      <c r="AP5" s="40" t="s">
        <v>25</v>
      </c>
      <c r="AQ5" s="40" t="s">
        <v>26</v>
      </c>
      <c r="AR5" s="43" t="s">
        <v>58</v>
      </c>
      <c r="AS5" s="43" t="s">
        <v>59</v>
      </c>
      <c r="AT5" s="18" t="s">
        <v>62</v>
      </c>
      <c r="AU5" s="45" t="s">
        <v>64</v>
      </c>
      <c r="AV5" s="45" t="s">
        <v>65</v>
      </c>
      <c r="AW5" s="50" t="s">
        <v>66</v>
      </c>
      <c r="AX5" s="18" t="s">
        <v>67</v>
      </c>
      <c r="AY5" s="18" t="s">
        <v>68</v>
      </c>
      <c r="AZ5" s="45" t="s">
        <v>69</v>
      </c>
    </row>
    <row r="6" spans="1:54" s="39" customFormat="1">
      <c r="A6" s="39" t="s">
        <v>29</v>
      </c>
      <c r="B6" s="5">
        <v>2162.1422169478301</v>
      </c>
      <c r="C6" s="5">
        <v>1882.6528525019501</v>
      </c>
      <c r="D6" s="5">
        <v>2096.4922202398802</v>
      </c>
      <c r="E6" s="5">
        <v>2248.5031868631199</v>
      </c>
      <c r="F6" s="5">
        <v>2288.9485464623399</v>
      </c>
      <c r="G6" s="5">
        <v>2375.7797613822599</v>
      </c>
      <c r="H6" s="5">
        <v>2515.43072767074</v>
      </c>
      <c r="I6" s="5">
        <v>2458.36017390079</v>
      </c>
      <c r="J6" s="5">
        <v>2303.97670669235</v>
      </c>
      <c r="K6" s="5">
        <v>2141.80641542387</v>
      </c>
      <c r="L6" s="5">
        <v>2166.2535669981899</v>
      </c>
      <c r="M6" s="5">
        <v>2176.1917035865699</v>
      </c>
      <c r="N6" s="5">
        <v>2313.3097321151299</v>
      </c>
      <c r="O6" s="5">
        <v>2248.7822078478798</v>
      </c>
      <c r="P6" s="5">
        <v>2042.0637282821201</v>
      </c>
      <c r="Q6" s="5">
        <v>2001.9085332864699</v>
      </c>
      <c r="R6" s="5">
        <v>2071.9948738166199</v>
      </c>
      <c r="S6" s="5">
        <v>2145.2842832726601</v>
      </c>
      <c r="T6" s="5">
        <v>2137.23398958603</v>
      </c>
      <c r="U6" s="5">
        <v>2119.6518759006499</v>
      </c>
      <c r="V6" s="5">
        <v>2044.91499788752</v>
      </c>
      <c r="W6" s="5">
        <v>2127.0639823075799</v>
      </c>
      <c r="X6" s="5">
        <v>2192.9477005692102</v>
      </c>
      <c r="Y6" s="5">
        <v>2350.34424348935</v>
      </c>
      <c r="Z6" s="5">
        <v>2169.8900838632699</v>
      </c>
      <c r="AA6" s="5">
        <v>2285.3969675005201</v>
      </c>
      <c r="AB6" s="5">
        <v>2271.1621571928899</v>
      </c>
      <c r="AC6" s="5">
        <v>2203.99714199869</v>
      </c>
      <c r="AD6" s="5">
        <v>2084.7269353476499</v>
      </c>
      <c r="AE6" s="5">
        <v>2056.4900875432199</v>
      </c>
      <c r="AF6" s="5">
        <v>1972.81318059767</v>
      </c>
      <c r="AG6" s="5">
        <v>2014.6038225111299</v>
      </c>
      <c r="AH6" s="5">
        <v>2048.7647463835001</v>
      </c>
      <c r="AI6" s="5">
        <v>2033.08890418641</v>
      </c>
      <c r="AJ6" s="5">
        <v>2017.3318889356401</v>
      </c>
      <c r="AK6" s="5">
        <v>2047.6190542665399</v>
      </c>
      <c r="AL6" s="5">
        <v>2085.6545092567098</v>
      </c>
      <c r="AM6" s="5">
        <v>2257.1905936594499</v>
      </c>
      <c r="AN6" s="5">
        <v>2385.7815347236701</v>
      </c>
      <c r="AO6" s="5">
        <v>2112.89142957892</v>
      </c>
      <c r="AP6" s="5">
        <v>2542.2902438911601</v>
      </c>
      <c r="AQ6" s="5">
        <v>2454.2946419476002</v>
      </c>
      <c r="AR6" s="5">
        <v>2272.8278978900698</v>
      </c>
      <c r="AS6" s="5">
        <v>2445.43758187809</v>
      </c>
      <c r="AT6" s="5">
        <v>2262.2196428483999</v>
      </c>
      <c r="AU6" s="5">
        <v>2082.6772082258799</v>
      </c>
      <c r="AV6" s="5">
        <v>2230.9261656047602</v>
      </c>
      <c r="AW6" s="5">
        <v>2200.9558846458599</v>
      </c>
      <c r="AX6" s="5">
        <v>2395.5187401362</v>
      </c>
      <c r="AY6" s="5">
        <v>2457.20920428926</v>
      </c>
      <c r="AZ6" s="5">
        <v>2458.6058088376599</v>
      </c>
      <c r="BA6" s="60"/>
      <c r="BB6" s="55"/>
    </row>
    <row r="7" spans="1:54" s="39" customFormat="1">
      <c r="A7" s="39" t="s">
        <v>30</v>
      </c>
      <c r="B7" s="5">
        <v>13120.132434139799</v>
      </c>
      <c r="C7" s="5">
        <v>12736.4874165206</v>
      </c>
      <c r="D7" s="5">
        <v>12908.7625399347</v>
      </c>
      <c r="E7" s="5">
        <v>12802.214623112901</v>
      </c>
      <c r="F7" s="5">
        <v>13181.5885893659</v>
      </c>
      <c r="G7" s="5">
        <v>13768.0035886722</v>
      </c>
      <c r="H7" s="5">
        <v>14262.6789228007</v>
      </c>
      <c r="I7" s="5">
        <v>14487.393521706201</v>
      </c>
      <c r="J7" s="5">
        <v>14627.394875215999</v>
      </c>
      <c r="K7" s="5">
        <v>14620.3281924243</v>
      </c>
      <c r="L7" s="5">
        <v>15004.228669727499</v>
      </c>
      <c r="M7" s="5">
        <v>15042.8086815073</v>
      </c>
      <c r="N7" s="5">
        <v>15090.071251582</v>
      </c>
      <c r="O7" s="5">
        <v>15313.7394472082</v>
      </c>
      <c r="P7" s="5">
        <v>14763.494147495299</v>
      </c>
      <c r="Q7" s="5">
        <v>14901.485093757299</v>
      </c>
      <c r="R7" s="5">
        <v>15025.711703094499</v>
      </c>
      <c r="S7" s="5">
        <v>14326.5456282788</v>
      </c>
      <c r="T7" s="5">
        <v>16094.5548354251</v>
      </c>
      <c r="U7" s="5">
        <v>14404.414771424201</v>
      </c>
      <c r="V7" s="5">
        <v>15138.827300241799</v>
      </c>
      <c r="W7" s="5">
        <v>15266.6008619598</v>
      </c>
      <c r="X7" s="5">
        <v>16116.7923489982</v>
      </c>
      <c r="Y7" s="5">
        <v>16527.681611681899</v>
      </c>
      <c r="Z7" s="5">
        <v>16955.445105120001</v>
      </c>
      <c r="AA7" s="5">
        <v>17323.0966043513</v>
      </c>
      <c r="AB7" s="5">
        <v>17037.765221172798</v>
      </c>
      <c r="AC7" s="5">
        <v>17267.891718002302</v>
      </c>
      <c r="AD7" s="5">
        <v>16867.551004581601</v>
      </c>
      <c r="AE7" s="5">
        <v>16877.6552737983</v>
      </c>
      <c r="AF7" s="5">
        <v>16478.224946871502</v>
      </c>
      <c r="AG7" s="5">
        <v>18191.725832627599</v>
      </c>
      <c r="AH7" s="5">
        <v>17656.989146675602</v>
      </c>
      <c r="AI7" s="5">
        <v>17914.3668355644</v>
      </c>
      <c r="AJ7" s="5">
        <v>18447.177465234901</v>
      </c>
      <c r="AK7" s="5">
        <v>17299.617969501502</v>
      </c>
      <c r="AL7" s="5">
        <v>17850.887837825801</v>
      </c>
      <c r="AM7" s="5">
        <v>18551.643715313799</v>
      </c>
      <c r="AN7" s="5">
        <v>18195.131799349299</v>
      </c>
      <c r="AO7" s="5">
        <v>19098.235771923701</v>
      </c>
      <c r="AP7" s="5">
        <v>18662.487242002899</v>
      </c>
      <c r="AQ7" s="5">
        <v>18146.492904950301</v>
      </c>
      <c r="AR7" s="5">
        <v>18923.5911795914</v>
      </c>
      <c r="AS7" s="5">
        <v>18826.9624805434</v>
      </c>
      <c r="AT7" s="5">
        <v>19478.076821228999</v>
      </c>
      <c r="AU7" s="5">
        <v>19501.518696318799</v>
      </c>
      <c r="AV7" s="5">
        <v>19893.843877658899</v>
      </c>
      <c r="AW7" s="5">
        <v>20252.014481472699</v>
      </c>
      <c r="AX7" s="5">
        <v>23565.989706176901</v>
      </c>
      <c r="AY7" s="5">
        <v>24048.825034425099</v>
      </c>
      <c r="AZ7" s="5">
        <v>23915.704088095601</v>
      </c>
      <c r="BA7" s="60"/>
      <c r="BB7" s="55"/>
    </row>
    <row r="8" spans="1:54" s="41" customFormat="1">
      <c r="A8" s="41" t="s">
        <v>31</v>
      </c>
      <c r="B8" s="5">
        <v>707.80828569059395</v>
      </c>
      <c r="C8" s="5">
        <v>564.78614204283895</v>
      </c>
      <c r="D8" s="5">
        <v>682.80841879323805</v>
      </c>
      <c r="E8" s="5">
        <v>581.00983714067604</v>
      </c>
      <c r="F8" s="5">
        <v>1104.1509698008001</v>
      </c>
      <c r="G8" s="5">
        <v>1357.2914109819901</v>
      </c>
      <c r="H8" s="5">
        <v>1094.3690367614299</v>
      </c>
      <c r="I8" s="5">
        <v>1451.53051002692</v>
      </c>
      <c r="J8" s="5">
        <v>1230.4641774157301</v>
      </c>
      <c r="K8" s="5">
        <v>1407.40988242758</v>
      </c>
      <c r="L8" s="5">
        <v>1296.3642818045601</v>
      </c>
      <c r="M8" s="5">
        <v>1188.59328113009</v>
      </c>
      <c r="N8" s="5">
        <v>1083.7993891159799</v>
      </c>
      <c r="O8" s="5">
        <v>1020.7446669972001</v>
      </c>
      <c r="P8" s="5">
        <v>1124.04133380145</v>
      </c>
      <c r="Q8" s="5">
        <v>1154.3395714667799</v>
      </c>
      <c r="R8" s="5">
        <v>1234.53654827122</v>
      </c>
      <c r="S8" s="5">
        <v>1180.74494070777</v>
      </c>
      <c r="T8" s="5">
        <v>1321.17548778841</v>
      </c>
      <c r="U8" s="5">
        <v>1283.79785213178</v>
      </c>
      <c r="V8" s="5">
        <v>1667.1683236869701</v>
      </c>
      <c r="W8" s="5">
        <v>1697.4080039948501</v>
      </c>
      <c r="X8" s="5">
        <v>1932.56818470248</v>
      </c>
      <c r="Y8" s="5">
        <v>1984.7026004904601</v>
      </c>
      <c r="Z8" s="5">
        <v>1915.47609906556</v>
      </c>
      <c r="AA8" s="5">
        <v>2108.1797933381299</v>
      </c>
      <c r="AB8" s="5">
        <v>2081.6424009622501</v>
      </c>
      <c r="AC8" s="5">
        <v>2368.58456172968</v>
      </c>
      <c r="AD8" s="5">
        <v>2110.0272074278701</v>
      </c>
      <c r="AE8" s="5">
        <v>2127.64335434022</v>
      </c>
      <c r="AF8" s="5">
        <v>2410.3150725601499</v>
      </c>
      <c r="AG8" s="5">
        <v>2133.1391881458899</v>
      </c>
      <c r="AH8" s="5">
        <v>2348.8778595232702</v>
      </c>
      <c r="AI8" s="5">
        <v>2372.8784543694201</v>
      </c>
      <c r="AJ8" s="5">
        <v>2265.2397092644101</v>
      </c>
      <c r="AK8" s="5">
        <v>2327.7417592615898</v>
      </c>
      <c r="AL8" s="5">
        <v>2295.5864523217601</v>
      </c>
      <c r="AM8" s="5">
        <v>2639.7162222233901</v>
      </c>
      <c r="AN8" s="5">
        <v>2474.4706768227502</v>
      </c>
      <c r="AO8" s="5">
        <v>2905.6034750481099</v>
      </c>
      <c r="AP8" s="5">
        <v>3061.1116762264501</v>
      </c>
      <c r="AQ8" s="5">
        <v>2961.5536245364101</v>
      </c>
      <c r="AR8" s="5">
        <v>3260.34482873558</v>
      </c>
      <c r="AS8" s="5">
        <v>3329.2502131098599</v>
      </c>
      <c r="AT8" s="5">
        <v>3711.2922419363799</v>
      </c>
      <c r="AU8" s="5">
        <v>3302.7755668893201</v>
      </c>
      <c r="AV8" s="5">
        <v>3638.8531111311299</v>
      </c>
      <c r="AW8" s="5">
        <v>3666.2622416520999</v>
      </c>
      <c r="AX8" s="5">
        <v>3588.85976156795</v>
      </c>
      <c r="AY8" s="5">
        <v>3807.0587740158699</v>
      </c>
      <c r="AZ8" s="5">
        <v>3683.9797132718199</v>
      </c>
      <c r="BA8" s="60"/>
      <c r="BB8" s="55"/>
    </row>
    <row r="9" spans="1:54" s="41" customFormat="1">
      <c r="A9" s="41" t="s">
        <v>32</v>
      </c>
      <c r="B9" s="5">
        <v>10514.6226806698</v>
      </c>
      <c r="C9" s="5">
        <v>10805.696514753499</v>
      </c>
      <c r="D9" s="5">
        <v>10579.621143079499</v>
      </c>
      <c r="E9" s="5">
        <v>10701.245274647001</v>
      </c>
      <c r="F9" s="5">
        <v>10746.1748170709</v>
      </c>
      <c r="G9" s="5">
        <v>11085.306365979501</v>
      </c>
      <c r="H9" s="5">
        <v>11310.7072277638</v>
      </c>
      <c r="I9" s="5">
        <v>11216.4471071226</v>
      </c>
      <c r="J9" s="5">
        <v>11521.6309390439</v>
      </c>
      <c r="K9" s="5">
        <v>11461.388998587599</v>
      </c>
      <c r="L9" s="5">
        <v>11451.539217453501</v>
      </c>
      <c r="M9" s="5">
        <v>11035.3874800216</v>
      </c>
      <c r="N9" s="5">
        <v>11066.9128572634</v>
      </c>
      <c r="O9" s="5">
        <v>13247.8601362395</v>
      </c>
      <c r="P9" s="5">
        <v>11398.5194627239</v>
      </c>
      <c r="Q9" s="5">
        <v>11071.398832668699</v>
      </c>
      <c r="R9" s="5">
        <v>10619.099329394299</v>
      </c>
      <c r="S9" s="5">
        <v>10404.530463347999</v>
      </c>
      <c r="T9" s="5">
        <v>10369.0271531204</v>
      </c>
      <c r="U9" s="5">
        <v>10157.4763581406</v>
      </c>
      <c r="V9" s="5">
        <v>10184.0031132527</v>
      </c>
      <c r="W9" s="5">
        <v>10111.9600728395</v>
      </c>
      <c r="X9" s="5">
        <v>10538.477949332801</v>
      </c>
      <c r="Y9" s="5">
        <v>10815.183907656099</v>
      </c>
      <c r="Z9" s="5">
        <v>10788.501512201299</v>
      </c>
      <c r="AA9" s="5">
        <v>11066.8215281498</v>
      </c>
      <c r="AB9" s="5">
        <v>10724.8920688734</v>
      </c>
      <c r="AC9" s="5">
        <v>10507.2060952433</v>
      </c>
      <c r="AD9" s="5">
        <v>10557.4339751795</v>
      </c>
      <c r="AE9" s="5">
        <v>10527.392652574301</v>
      </c>
      <c r="AF9" s="5">
        <v>10552.6251655215</v>
      </c>
      <c r="AG9" s="5">
        <v>11052.199130089301</v>
      </c>
      <c r="AH9" s="5">
        <v>10895.128779475301</v>
      </c>
      <c r="AI9" s="5">
        <v>10605.615322059801</v>
      </c>
      <c r="AJ9" s="5">
        <v>10513.3499018732</v>
      </c>
      <c r="AK9" s="5">
        <v>10543.9836716436</v>
      </c>
      <c r="AL9" s="5">
        <v>10299.6274788439</v>
      </c>
      <c r="AM9" s="5">
        <v>10340.081058282</v>
      </c>
      <c r="AN9" s="5">
        <v>10343.7507207543</v>
      </c>
      <c r="AO9" s="5">
        <v>10058.4701426724</v>
      </c>
      <c r="AP9" s="5">
        <v>10173.932506742</v>
      </c>
      <c r="AQ9" s="5">
        <v>10200.033764664</v>
      </c>
      <c r="AR9" s="5">
        <v>9999.0802737230697</v>
      </c>
      <c r="AS9" s="5">
        <v>9863.6516659912995</v>
      </c>
      <c r="AT9" s="5">
        <v>9645.7719248494395</v>
      </c>
      <c r="AU9" s="5">
        <v>9653.4534466574096</v>
      </c>
      <c r="AV9" s="5">
        <v>9764.73266787176</v>
      </c>
      <c r="AW9" s="5">
        <v>9673.27610517822</v>
      </c>
      <c r="AX9" s="5">
        <v>10170.934837017599</v>
      </c>
      <c r="AY9" s="5">
        <v>9649.6621060259495</v>
      </c>
      <c r="AZ9" s="5">
        <v>9893.8116136969002</v>
      </c>
      <c r="BA9" s="60"/>
      <c r="BB9" s="55"/>
    </row>
    <row r="10" spans="1:54" s="41" customFormat="1">
      <c r="A10" s="41" t="s">
        <v>33</v>
      </c>
      <c r="B10" s="5">
        <v>15122.4569970015</v>
      </c>
      <c r="C10" s="5">
        <v>14870.5928610952</v>
      </c>
      <c r="D10" s="5">
        <v>14659.751499526101</v>
      </c>
      <c r="E10" s="5">
        <v>14618.2608521233</v>
      </c>
      <c r="F10" s="5">
        <v>15467.5736060787</v>
      </c>
      <c r="G10" s="5">
        <v>16211.662684044501</v>
      </c>
      <c r="H10" s="5">
        <v>16442.5097712395</v>
      </c>
      <c r="I10" s="5">
        <v>16326.682238326899</v>
      </c>
      <c r="J10" s="5">
        <v>16203.6438480212</v>
      </c>
      <c r="K10" s="5">
        <v>16560.768059893599</v>
      </c>
      <c r="L10" s="5">
        <v>16350.076094624101</v>
      </c>
      <c r="M10" s="5">
        <v>16412.180171580199</v>
      </c>
      <c r="N10" s="5">
        <v>16699.507695880198</v>
      </c>
      <c r="O10" s="5">
        <v>16542.3594418012</v>
      </c>
      <c r="P10" s="5">
        <v>16695.234791221599</v>
      </c>
      <c r="Q10" s="5">
        <v>16658.425458879701</v>
      </c>
      <c r="R10" s="5">
        <v>16366.797497982499</v>
      </c>
      <c r="S10" s="5">
        <v>16115.304040344299</v>
      </c>
      <c r="T10" s="5">
        <v>16268.252370166099</v>
      </c>
      <c r="U10" s="5">
        <v>16377.2930795172</v>
      </c>
      <c r="V10" s="5">
        <v>16410.2607617264</v>
      </c>
      <c r="W10" s="5">
        <v>16669.609086047501</v>
      </c>
      <c r="X10" s="5">
        <v>16960.358183238499</v>
      </c>
      <c r="Y10" s="5">
        <v>16747.240879927602</v>
      </c>
      <c r="Z10" s="5">
        <v>18054.040955766999</v>
      </c>
      <c r="AA10" s="5">
        <v>17926.249114840099</v>
      </c>
      <c r="AB10" s="5">
        <v>18068.786009708499</v>
      </c>
      <c r="AC10" s="5">
        <v>18440.206161575701</v>
      </c>
      <c r="AD10" s="5">
        <v>18678.174275077799</v>
      </c>
      <c r="AE10" s="5">
        <v>18668.059023975598</v>
      </c>
      <c r="AF10" s="5">
        <v>19029.948586582901</v>
      </c>
      <c r="AG10" s="5">
        <v>19350.306751395099</v>
      </c>
      <c r="AH10" s="5">
        <v>19411.067010487299</v>
      </c>
      <c r="AI10" s="5">
        <v>20298.846359518298</v>
      </c>
      <c r="AJ10" s="5">
        <v>20305.164796544701</v>
      </c>
      <c r="AK10" s="5">
        <v>20746.2037167993</v>
      </c>
      <c r="AL10" s="5">
        <v>20584.968103558102</v>
      </c>
      <c r="AM10" s="5">
        <v>20852.6527037169</v>
      </c>
      <c r="AN10" s="5">
        <v>20559.539630316202</v>
      </c>
      <c r="AO10" s="5">
        <v>21363.672679310399</v>
      </c>
      <c r="AP10" s="5">
        <v>21576.750520909602</v>
      </c>
      <c r="AQ10" s="5">
        <v>21998.3293746134</v>
      </c>
      <c r="AR10" s="5">
        <v>22933.093715019098</v>
      </c>
      <c r="AS10" s="5">
        <v>22777.801104871702</v>
      </c>
      <c r="AT10" s="5">
        <v>23627.818469132799</v>
      </c>
      <c r="AU10" s="5">
        <v>22136.822043235501</v>
      </c>
      <c r="AV10" s="5">
        <v>23738.5342225846</v>
      </c>
      <c r="AW10" s="5">
        <v>23558.5432196562</v>
      </c>
      <c r="AX10" s="5">
        <v>24950.7629275974</v>
      </c>
      <c r="AY10" s="5">
        <v>25394.111902450499</v>
      </c>
      <c r="AZ10" s="5">
        <v>26094.628328877701</v>
      </c>
      <c r="BA10" s="60"/>
      <c r="BB10" s="55"/>
    </row>
    <row r="11" spans="1:54" s="42" customFormat="1">
      <c r="A11" s="42" t="s">
        <v>34</v>
      </c>
      <c r="B11" s="5">
        <v>1085.0484520416001</v>
      </c>
      <c r="C11" s="5">
        <v>1119.48900026926</v>
      </c>
      <c r="D11" s="5">
        <v>1153.54115451188</v>
      </c>
      <c r="E11" s="5">
        <v>1152.1921454093399</v>
      </c>
      <c r="F11" s="5">
        <v>1089.4321472531601</v>
      </c>
      <c r="G11" s="5">
        <v>1517.0381036482399</v>
      </c>
      <c r="H11" s="5">
        <v>1390.88353225473</v>
      </c>
      <c r="I11" s="5">
        <v>1449.5907631581499</v>
      </c>
      <c r="J11" s="5">
        <v>1522.33507723462</v>
      </c>
      <c r="K11" s="5">
        <v>1587.0432241538399</v>
      </c>
      <c r="L11" s="5">
        <v>1619.9194080861901</v>
      </c>
      <c r="M11" s="5">
        <v>2024.3056185017099</v>
      </c>
      <c r="N11" s="5">
        <v>1654.26226305516</v>
      </c>
      <c r="O11" s="5">
        <v>1616.5547178185</v>
      </c>
      <c r="P11" s="5">
        <v>1716.90687150349</v>
      </c>
      <c r="Q11" s="5">
        <v>1721.6301590836299</v>
      </c>
      <c r="R11" s="5">
        <v>1816.95711944705</v>
      </c>
      <c r="S11" s="5">
        <v>1874.5276491744801</v>
      </c>
      <c r="T11" s="5">
        <v>1908.87964779752</v>
      </c>
      <c r="U11" s="5">
        <v>1967.4052831126601</v>
      </c>
      <c r="V11" s="5">
        <v>1969.2208114057401</v>
      </c>
      <c r="W11" s="5">
        <v>2028.8623699665</v>
      </c>
      <c r="X11" s="5">
        <v>2060.8824862953102</v>
      </c>
      <c r="Y11" s="5">
        <v>2228.9590057117098</v>
      </c>
      <c r="Z11" s="5">
        <v>1970.5754735186599</v>
      </c>
      <c r="AA11" s="5">
        <v>1991.3625927660501</v>
      </c>
      <c r="AB11" s="5">
        <v>2210.0017240976199</v>
      </c>
      <c r="AC11" s="5">
        <v>2162.0663162050801</v>
      </c>
      <c r="AD11" s="5">
        <v>2234.1899979090399</v>
      </c>
      <c r="AE11" s="5">
        <v>2396.3853984560801</v>
      </c>
      <c r="AF11" s="5">
        <v>2498.4090520725799</v>
      </c>
      <c r="AG11" s="5">
        <v>2528.20474091708</v>
      </c>
      <c r="AH11" s="5">
        <v>2511.5981385309901</v>
      </c>
      <c r="AI11" s="5">
        <v>2555.8992623210602</v>
      </c>
      <c r="AJ11" s="5">
        <v>2620.11363248005</v>
      </c>
      <c r="AK11" s="5">
        <v>2646.6130433917701</v>
      </c>
      <c r="AL11" s="5">
        <v>2834.53040887613</v>
      </c>
      <c r="AM11" s="5">
        <v>2867.85291412588</v>
      </c>
      <c r="AN11" s="5">
        <v>2942.0139012231998</v>
      </c>
      <c r="AO11" s="5">
        <v>3185.5534668578898</v>
      </c>
      <c r="AP11" s="5">
        <v>3266.6561338988799</v>
      </c>
      <c r="AQ11" s="5">
        <v>3433.5460259419801</v>
      </c>
      <c r="AR11" s="5">
        <v>3576.3371845834599</v>
      </c>
      <c r="AS11" s="5">
        <v>3602.3957097388502</v>
      </c>
      <c r="AT11" s="5">
        <v>3819.6750913115502</v>
      </c>
      <c r="AU11" s="5">
        <v>3533.8715628048599</v>
      </c>
      <c r="AV11" s="5">
        <v>3995.7720308180001</v>
      </c>
      <c r="AW11" s="5">
        <v>4341.29432401552</v>
      </c>
      <c r="AX11" s="5">
        <v>4485.3886020137197</v>
      </c>
      <c r="AY11" s="5">
        <v>4574.9229409398904</v>
      </c>
      <c r="AZ11" s="5">
        <v>4739.4574354029701</v>
      </c>
      <c r="BA11" s="60"/>
      <c r="BB11" s="55"/>
    </row>
    <row r="12" spans="1:54" s="8" customFormat="1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54" s="8" customFormat="1">
      <c r="AJ13" s="30"/>
      <c r="AM13" s="30"/>
      <c r="AO13" s="30"/>
      <c r="AP13" s="30"/>
      <c r="AQ13" s="30"/>
      <c r="AR13" s="35"/>
      <c r="AT13" s="30"/>
      <c r="AX13" s="30"/>
    </row>
    <row r="14" spans="1:54" s="8" customFormat="1">
      <c r="I14" s="9">
        <v>2020</v>
      </c>
      <c r="J14" s="9">
        <v>2019</v>
      </c>
      <c r="K14" s="10" t="s">
        <v>35</v>
      </c>
      <c r="L14" s="9" t="s">
        <v>35</v>
      </c>
      <c r="O14" s="30"/>
      <c r="R14" s="30"/>
      <c r="AO14" s="30"/>
      <c r="AP14" s="30"/>
      <c r="AQ14" s="30"/>
      <c r="AR14" s="35"/>
    </row>
    <row r="15" spans="1:54" s="8" customFormat="1">
      <c r="I15" s="31" t="s">
        <v>37</v>
      </c>
      <c r="J15" s="31" t="s">
        <v>37</v>
      </c>
      <c r="K15" s="19" t="s">
        <v>37</v>
      </c>
      <c r="L15" s="9" t="s">
        <v>38</v>
      </c>
      <c r="O15" s="30"/>
      <c r="AO15" s="30"/>
      <c r="AP15" s="30"/>
      <c r="AQ15" s="30"/>
      <c r="AR15" s="35"/>
    </row>
    <row r="16" spans="1:54" s="8" customFormat="1">
      <c r="I16" s="48">
        <f>SUM(AT3:AW3)</f>
        <v>249710.98104772909</v>
      </c>
      <c r="J16" s="49">
        <f>SUM(AP3:AS3)</f>
        <v>240288.2524960005</v>
      </c>
      <c r="K16" s="30">
        <f>(I16-J16)</f>
        <v>9422.7285517285927</v>
      </c>
      <c r="L16" s="36">
        <f>(K16/(J16/100))</f>
        <v>3.9214270584807012</v>
      </c>
      <c r="O16" s="30"/>
      <c r="AO16" s="30"/>
      <c r="AP16" s="30"/>
      <c r="AQ16" s="30"/>
      <c r="AR16" s="35"/>
    </row>
    <row r="17" spans="9:44" s="8" customFormat="1">
      <c r="AO17" s="30"/>
      <c r="AP17" s="30"/>
      <c r="AQ17" s="30"/>
      <c r="AR17" s="35"/>
    </row>
    <row r="18" spans="9:44" s="8" customFormat="1">
      <c r="I18" s="9" t="s">
        <v>70</v>
      </c>
      <c r="J18" s="9" t="s">
        <v>71</v>
      </c>
      <c r="K18" s="9" t="s">
        <v>35</v>
      </c>
      <c r="L18" s="9" t="s">
        <v>35</v>
      </c>
      <c r="AO18" s="30"/>
      <c r="AP18" s="30"/>
      <c r="AQ18" s="30"/>
      <c r="AR18" s="35"/>
    </row>
    <row r="19" spans="9:44" s="8" customFormat="1">
      <c r="I19" s="31" t="s">
        <v>37</v>
      </c>
      <c r="J19" s="31" t="s">
        <v>37</v>
      </c>
      <c r="K19" s="19" t="s">
        <v>37</v>
      </c>
      <c r="L19" s="9" t="s">
        <v>38</v>
      </c>
    </row>
    <row r="20" spans="9:44" s="8" customFormat="1">
      <c r="I20" s="30">
        <f>SUM(AZ3)</f>
        <v>70786.186988182701</v>
      </c>
      <c r="J20" s="30">
        <f>SUM(AV3)</f>
        <v>63262.662075669199</v>
      </c>
      <c r="K20" s="30">
        <f>(I20-J20)</f>
        <v>7523.5249125135015</v>
      </c>
      <c r="L20" s="36">
        <f>(K20/(J20/100))</f>
        <v>11.892520272881541</v>
      </c>
    </row>
    <row r="21" spans="9:44" s="8" customFormat="1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B22"/>
  <sheetViews>
    <sheetView workbookViewId="0"/>
  </sheetViews>
  <sheetFormatPr defaultRowHeight="15"/>
  <cols>
    <col min="1" max="1" width="47.7109375" customWidth="1"/>
    <col min="2" max="46" width="10.28515625" customWidth="1"/>
  </cols>
  <sheetData>
    <row r="1" spans="1:54" ht="18.75">
      <c r="A1" s="3" t="s">
        <v>56</v>
      </c>
    </row>
    <row r="2" spans="1:54" s="25" customFormat="1">
      <c r="B2" s="21" t="s">
        <v>40</v>
      </c>
      <c r="C2" s="21" t="s">
        <v>41</v>
      </c>
      <c r="D2" s="21" t="s">
        <v>42</v>
      </c>
      <c r="E2" s="21" t="s">
        <v>43</v>
      </c>
      <c r="F2" s="21" t="s">
        <v>44</v>
      </c>
      <c r="G2" s="21" t="s">
        <v>45</v>
      </c>
      <c r="H2" s="21" t="s">
        <v>46</v>
      </c>
      <c r="I2" s="21" t="s">
        <v>47</v>
      </c>
      <c r="J2" s="21" t="s">
        <v>48</v>
      </c>
      <c r="K2" s="21" t="s">
        <v>49</v>
      </c>
      <c r="L2" s="21" t="s">
        <v>50</v>
      </c>
      <c r="M2" s="21" t="s">
        <v>51</v>
      </c>
      <c r="N2" s="21" t="s">
        <v>52</v>
      </c>
      <c r="O2" s="21" t="s">
        <v>53</v>
      </c>
      <c r="P2" s="21" t="s">
        <v>54</v>
      </c>
      <c r="Q2" s="21" t="s">
        <v>55</v>
      </c>
      <c r="R2" s="21" t="s">
        <v>1</v>
      </c>
      <c r="S2" s="21" t="s">
        <v>2</v>
      </c>
      <c r="T2" s="21" t="s">
        <v>3</v>
      </c>
      <c r="U2" s="21" t="s">
        <v>4</v>
      </c>
      <c r="V2" s="21" t="s">
        <v>5</v>
      </c>
      <c r="W2" s="21" t="s">
        <v>6</v>
      </c>
      <c r="X2" s="21" t="s">
        <v>7</v>
      </c>
      <c r="Y2" s="21" t="s">
        <v>8</v>
      </c>
      <c r="Z2" s="21" t="s">
        <v>9</v>
      </c>
      <c r="AA2" s="21" t="s">
        <v>10</v>
      </c>
      <c r="AB2" s="21" t="s">
        <v>11</v>
      </c>
      <c r="AC2" s="21" t="s">
        <v>12</v>
      </c>
      <c r="AD2" s="21" t="s">
        <v>13</v>
      </c>
      <c r="AE2" s="21" t="s">
        <v>14</v>
      </c>
      <c r="AF2" s="21" t="s">
        <v>15</v>
      </c>
      <c r="AG2" s="21" t="s">
        <v>16</v>
      </c>
      <c r="AH2" s="21" t="s">
        <v>17</v>
      </c>
      <c r="AI2" s="21" t="s">
        <v>18</v>
      </c>
      <c r="AJ2" s="21" t="s">
        <v>19</v>
      </c>
      <c r="AK2" s="21" t="s">
        <v>20</v>
      </c>
      <c r="AL2" s="21" t="s">
        <v>21</v>
      </c>
      <c r="AM2" s="21" t="s">
        <v>22</v>
      </c>
      <c r="AN2" s="21" t="s">
        <v>23</v>
      </c>
      <c r="AO2" s="21" t="s">
        <v>24</v>
      </c>
      <c r="AP2" s="21" t="s">
        <v>25</v>
      </c>
      <c r="AQ2" s="21" t="s">
        <v>26</v>
      </c>
      <c r="AR2" s="21" t="s">
        <v>58</v>
      </c>
      <c r="AS2" s="21" t="s">
        <v>59</v>
      </c>
      <c r="AT2" s="21" t="s">
        <v>62</v>
      </c>
      <c r="AU2" s="21" t="s">
        <v>64</v>
      </c>
      <c r="AV2" s="21" t="s">
        <v>65</v>
      </c>
      <c r="AW2" s="21" t="s">
        <v>66</v>
      </c>
      <c r="AX2" s="21" t="s">
        <v>67</v>
      </c>
      <c r="AY2" s="21" t="s">
        <v>68</v>
      </c>
      <c r="AZ2" s="21" t="s">
        <v>69</v>
      </c>
    </row>
    <row r="3" spans="1:54" s="22" customFormat="1">
      <c r="A3" s="22" t="s">
        <v>61</v>
      </c>
      <c r="B3" s="32">
        <v>7342</v>
      </c>
      <c r="C3" s="32">
        <v>7089</v>
      </c>
      <c r="D3" s="32">
        <v>6990</v>
      </c>
      <c r="E3" s="32">
        <v>8843</v>
      </c>
      <c r="F3" s="32">
        <v>8631</v>
      </c>
      <c r="G3" s="32">
        <v>10560</v>
      </c>
      <c r="H3" s="32">
        <v>9493</v>
      </c>
      <c r="I3" s="32">
        <v>11601</v>
      </c>
      <c r="J3" s="32">
        <v>10370</v>
      </c>
      <c r="K3" s="32">
        <v>10737</v>
      </c>
      <c r="L3" s="32">
        <v>9776</v>
      </c>
      <c r="M3" s="32">
        <v>12514</v>
      </c>
      <c r="N3" s="32">
        <v>10246</v>
      </c>
      <c r="O3" s="32">
        <v>10903</v>
      </c>
      <c r="P3" s="32">
        <v>9797</v>
      </c>
      <c r="Q3" s="32">
        <v>11716</v>
      </c>
      <c r="R3" s="32">
        <v>10401</v>
      </c>
      <c r="S3" s="32">
        <v>10370</v>
      </c>
      <c r="T3" s="32">
        <v>11226</v>
      </c>
      <c r="U3" s="32">
        <v>12118</v>
      </c>
      <c r="V3" s="32">
        <v>11507</v>
      </c>
      <c r="W3" s="32">
        <v>11139</v>
      </c>
      <c r="X3" s="32">
        <v>12772</v>
      </c>
      <c r="Y3" s="32">
        <v>16658</v>
      </c>
      <c r="Z3" s="32">
        <v>15078</v>
      </c>
      <c r="AA3" s="32">
        <v>15474</v>
      </c>
      <c r="AB3" s="32">
        <v>14162</v>
      </c>
      <c r="AC3" s="32">
        <v>17805</v>
      </c>
      <c r="AD3" s="32">
        <v>14426</v>
      </c>
      <c r="AE3" s="32">
        <v>14740</v>
      </c>
      <c r="AF3" s="32">
        <v>14366</v>
      </c>
      <c r="AG3" s="32">
        <v>19129</v>
      </c>
      <c r="AH3" s="32">
        <v>16201</v>
      </c>
      <c r="AI3" s="32">
        <v>16059</v>
      </c>
      <c r="AJ3" s="32">
        <v>16101</v>
      </c>
      <c r="AK3" s="32">
        <v>19552</v>
      </c>
      <c r="AL3" s="32">
        <v>15720</v>
      </c>
      <c r="AM3" s="32">
        <v>16472</v>
      </c>
      <c r="AN3" s="32">
        <v>15619</v>
      </c>
      <c r="AO3" s="32">
        <v>21191</v>
      </c>
      <c r="AP3" s="32">
        <v>18464</v>
      </c>
      <c r="AQ3" s="32">
        <v>18237</v>
      </c>
      <c r="AR3" s="32">
        <v>18045</v>
      </c>
      <c r="AS3" s="32">
        <v>22394</v>
      </c>
      <c r="AT3" s="32">
        <v>20492</v>
      </c>
      <c r="AU3" s="32">
        <v>18537</v>
      </c>
      <c r="AV3" s="32">
        <v>19244</v>
      </c>
      <c r="AW3" s="32">
        <v>23652</v>
      </c>
      <c r="AX3" s="32">
        <v>23495</v>
      </c>
      <c r="AY3" s="32">
        <v>23654</v>
      </c>
      <c r="AZ3" s="32">
        <v>23425</v>
      </c>
    </row>
    <row r="4" spans="1:54" s="23" customFormat="1">
      <c r="A4" s="23" t="s">
        <v>60</v>
      </c>
      <c r="B4" s="51">
        <v>42712.211066491203</v>
      </c>
      <c r="C4" s="51">
        <v>41979.7047871834</v>
      </c>
      <c r="D4" s="51">
        <v>42080.976976085301</v>
      </c>
      <c r="E4" s="51">
        <v>42103.4259192963</v>
      </c>
      <c r="F4" s="51">
        <v>43877.868676031903</v>
      </c>
      <c r="G4" s="51">
        <v>46315.0819147086</v>
      </c>
      <c r="H4" s="51">
        <v>47016.579218490901</v>
      </c>
      <c r="I4" s="51">
        <v>47390.004314241603</v>
      </c>
      <c r="J4" s="51">
        <v>47409.445623623898</v>
      </c>
      <c r="K4" s="51">
        <v>47778.744772910803</v>
      </c>
      <c r="L4" s="51">
        <v>47888.381238693997</v>
      </c>
      <c r="M4" s="51">
        <v>47879.466936327502</v>
      </c>
      <c r="N4" s="51">
        <v>47907.8631890119</v>
      </c>
      <c r="O4" s="51">
        <v>49990.040617912397</v>
      </c>
      <c r="P4" s="51">
        <v>47740.260335027902</v>
      </c>
      <c r="Q4" s="51">
        <v>47509.187649142601</v>
      </c>
      <c r="R4" s="51">
        <v>47135.097072006101</v>
      </c>
      <c r="S4" s="51">
        <v>46046.937005125998</v>
      </c>
      <c r="T4" s="51">
        <v>48099.123483883501</v>
      </c>
      <c r="U4" s="51">
        <v>46310.039220227103</v>
      </c>
      <c r="V4" s="51">
        <v>47414.395308201201</v>
      </c>
      <c r="W4" s="51">
        <v>47901.5043771157</v>
      </c>
      <c r="X4" s="51">
        <v>49802.0268531365</v>
      </c>
      <c r="Y4" s="51">
        <v>50654.112248957099</v>
      </c>
      <c r="Z4" s="51">
        <v>51853.929229535803</v>
      </c>
      <c r="AA4" s="51">
        <v>52701.106600945903</v>
      </c>
      <c r="AB4" s="51">
        <v>52394.249582007396</v>
      </c>
      <c r="AC4" s="51">
        <v>52949.951994754701</v>
      </c>
      <c r="AD4" s="51">
        <v>52532.103395523503</v>
      </c>
      <c r="AE4" s="51">
        <v>52653.625790687598</v>
      </c>
      <c r="AF4" s="51">
        <v>52942.3360042063</v>
      </c>
      <c r="AG4" s="51">
        <v>55270.179465686102</v>
      </c>
      <c r="AH4" s="51">
        <v>54872.425681075998</v>
      </c>
      <c r="AI4" s="51">
        <v>55780.6951380194</v>
      </c>
      <c r="AJ4" s="51">
        <v>56168.377394332798</v>
      </c>
      <c r="AK4" s="51">
        <v>55611.7792148644</v>
      </c>
      <c r="AL4" s="51">
        <v>55951.254790682397</v>
      </c>
      <c r="AM4" s="51">
        <v>57509.137207321401</v>
      </c>
      <c r="AN4" s="51">
        <v>56900.688263189397</v>
      </c>
      <c r="AO4" s="51">
        <v>58724.426965391402</v>
      </c>
      <c r="AP4" s="51">
        <v>59283.228323670999</v>
      </c>
      <c r="AQ4" s="51">
        <v>59194.250336653597</v>
      </c>
      <c r="AR4" s="51">
        <v>60965.275079542698</v>
      </c>
      <c r="AS4" s="51">
        <v>60845.498756133202</v>
      </c>
      <c r="AT4" s="51">
        <v>62544.854191307597</v>
      </c>
      <c r="AU4" s="51">
        <v>60211.1185241317</v>
      </c>
      <c r="AV4" s="51">
        <v>63262.662075669199</v>
      </c>
      <c r="AW4" s="51">
        <v>63692.3462566206</v>
      </c>
      <c r="AX4" s="54">
        <v>69157.454574509698</v>
      </c>
      <c r="AY4" s="54">
        <v>69931.789962146504</v>
      </c>
      <c r="AZ4" s="59">
        <v>70786.186988182701</v>
      </c>
    </row>
    <row r="5" spans="1:54" s="22" customFormat="1">
      <c r="A5" s="22" t="s">
        <v>57</v>
      </c>
      <c r="B5" s="44">
        <f>(B3/(B4/100))</f>
        <v>17.189463660803039</v>
      </c>
      <c r="C5" s="44">
        <f t="shared" ref="C5:AZ5" si="0">(C3/(C4/100))</f>
        <v>16.88673142400064</v>
      </c>
      <c r="D5" s="44">
        <f t="shared" si="0"/>
        <v>16.610831074507683</v>
      </c>
      <c r="E5" s="44">
        <f t="shared" si="0"/>
        <v>21.003041455463105</v>
      </c>
      <c r="F5" s="44">
        <f t="shared" si="0"/>
        <v>19.670508756307587</v>
      </c>
      <c r="G5" s="44">
        <f t="shared" si="0"/>
        <v>22.800348317307819</v>
      </c>
      <c r="H5" s="44">
        <f t="shared" si="0"/>
        <v>20.190750066875449</v>
      </c>
      <c r="I5" s="44">
        <f t="shared" si="0"/>
        <v>24.479845840642131</v>
      </c>
      <c r="J5" s="44">
        <f t="shared" si="0"/>
        <v>21.873278338510413</v>
      </c>
      <c r="K5" s="44">
        <f t="shared" si="0"/>
        <v>22.47233587033784</v>
      </c>
      <c r="L5" s="44">
        <f t="shared" si="0"/>
        <v>20.414137515470987</v>
      </c>
      <c r="M5" s="44">
        <f t="shared" si="0"/>
        <v>26.136464753548196</v>
      </c>
      <c r="N5" s="44">
        <f t="shared" si="0"/>
        <v>21.386885822012644</v>
      </c>
      <c r="O5" s="44">
        <f t="shared" si="0"/>
        <v>21.810344351057086</v>
      </c>
      <c r="P5" s="44">
        <f t="shared" si="0"/>
        <v>20.521463291669068</v>
      </c>
      <c r="Q5" s="44">
        <f t="shared" si="0"/>
        <v>24.660493221907235</v>
      </c>
      <c r="R5" s="44">
        <f t="shared" si="0"/>
        <v>22.066359562410309</v>
      </c>
      <c r="S5" s="44">
        <f t="shared" si="0"/>
        <v>22.52049902655979</v>
      </c>
      <c r="T5" s="44">
        <f t="shared" si="0"/>
        <v>23.339302646048175</v>
      </c>
      <c r="U5" s="44">
        <f t="shared" si="0"/>
        <v>26.167112367089402</v>
      </c>
      <c r="V5" s="44">
        <f t="shared" si="0"/>
        <v>24.269000849220259</v>
      </c>
      <c r="W5" s="44">
        <f t="shared" si="0"/>
        <v>23.253966957500204</v>
      </c>
      <c r="X5" s="44">
        <f t="shared" si="0"/>
        <v>25.645542575333213</v>
      </c>
      <c r="Y5" s="44">
        <f t="shared" si="0"/>
        <v>32.88578016751832</v>
      </c>
      <c r="Z5" s="44">
        <f t="shared" si="0"/>
        <v>29.07783503397777</v>
      </c>
      <c r="AA5" s="44">
        <f t="shared" si="0"/>
        <v>29.361812299634458</v>
      </c>
      <c r="AB5" s="44">
        <f t="shared" si="0"/>
        <v>27.029683816415119</v>
      </c>
      <c r="AC5" s="44">
        <f t="shared" si="0"/>
        <v>33.626092808854274</v>
      </c>
      <c r="AD5" s="44">
        <f t="shared" si="0"/>
        <v>27.4613028368274</v>
      </c>
      <c r="AE5" s="44">
        <f t="shared" si="0"/>
        <v>27.994273478137071</v>
      </c>
      <c r="AF5" s="44">
        <f t="shared" si="0"/>
        <v>27.135183454803755</v>
      </c>
      <c r="AG5" s="44">
        <f t="shared" si="0"/>
        <v>34.609983511770636</v>
      </c>
      <c r="AH5" s="44">
        <f t="shared" si="0"/>
        <v>29.524847496558337</v>
      </c>
      <c r="AI5" s="44">
        <f t="shared" si="0"/>
        <v>28.789530069972887</v>
      </c>
      <c r="AJ5" s="44">
        <f t="shared" si="0"/>
        <v>28.66559574431384</v>
      </c>
      <c r="AK5" s="44">
        <f t="shared" si="0"/>
        <v>35.158019175142613</v>
      </c>
      <c r="AL5" s="44">
        <f t="shared" si="0"/>
        <v>28.095884638887245</v>
      </c>
      <c r="AM5" s="44">
        <f t="shared" si="0"/>
        <v>28.642405015777172</v>
      </c>
      <c r="AN5" s="44">
        <f t="shared" si="0"/>
        <v>27.449580096036126</v>
      </c>
      <c r="AO5" s="44">
        <f t="shared" si="0"/>
        <v>36.085494733713936</v>
      </c>
      <c r="AP5" s="44">
        <f t="shared" si="0"/>
        <v>31.145402371124877</v>
      </c>
      <c r="AQ5" s="44">
        <f t="shared" si="0"/>
        <v>30.808735470558851</v>
      </c>
      <c r="AR5" s="44">
        <f t="shared" si="0"/>
        <v>29.598816664824856</v>
      </c>
      <c r="AS5" s="44">
        <f t="shared" si="0"/>
        <v>36.804694608149127</v>
      </c>
      <c r="AT5" s="44">
        <f t="shared" si="0"/>
        <v>32.763686581346214</v>
      </c>
      <c r="AU5" s="44">
        <f t="shared" si="0"/>
        <v>30.786672718213417</v>
      </c>
      <c r="AV5" s="44">
        <f t="shared" si="0"/>
        <v>30.419206793704049</v>
      </c>
      <c r="AW5" s="44">
        <f t="shared" si="0"/>
        <v>37.134760124402632</v>
      </c>
      <c r="AX5" s="44">
        <f t="shared" si="0"/>
        <v>33.973199483053079</v>
      </c>
      <c r="AY5" s="44">
        <f t="shared" si="0"/>
        <v>33.824388039836698</v>
      </c>
      <c r="AZ5" s="44">
        <f t="shared" si="0"/>
        <v>33.092614529315803</v>
      </c>
    </row>
    <row r="6" spans="1:54" s="23" customFormat="1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</row>
    <row r="7" spans="1:54" s="23" customFormat="1">
      <c r="A7" s="24" t="s">
        <v>28</v>
      </c>
      <c r="B7" s="21" t="s">
        <v>40</v>
      </c>
      <c r="C7" s="21" t="s">
        <v>41</v>
      </c>
      <c r="D7" s="21" t="s">
        <v>42</v>
      </c>
      <c r="E7" s="21" t="s">
        <v>43</v>
      </c>
      <c r="F7" s="21" t="s">
        <v>44</v>
      </c>
      <c r="G7" s="21" t="s">
        <v>45</v>
      </c>
      <c r="H7" s="21" t="s">
        <v>46</v>
      </c>
      <c r="I7" s="21" t="s">
        <v>47</v>
      </c>
      <c r="J7" s="21" t="s">
        <v>48</v>
      </c>
      <c r="K7" s="21" t="s">
        <v>49</v>
      </c>
      <c r="L7" s="21" t="s">
        <v>50</v>
      </c>
      <c r="M7" s="21" t="s">
        <v>51</v>
      </c>
      <c r="N7" s="21" t="s">
        <v>52</v>
      </c>
      <c r="O7" s="21" t="s">
        <v>53</v>
      </c>
      <c r="P7" s="21" t="s">
        <v>54</v>
      </c>
      <c r="Q7" s="21" t="s">
        <v>55</v>
      </c>
      <c r="R7" s="21" t="s">
        <v>1</v>
      </c>
      <c r="S7" s="21" t="s">
        <v>2</v>
      </c>
      <c r="T7" s="21" t="s">
        <v>3</v>
      </c>
      <c r="U7" s="21" t="s">
        <v>4</v>
      </c>
      <c r="V7" s="21" t="s">
        <v>5</v>
      </c>
      <c r="W7" s="21" t="s">
        <v>6</v>
      </c>
      <c r="X7" s="21" t="s">
        <v>7</v>
      </c>
      <c r="Y7" s="21" t="s">
        <v>8</v>
      </c>
      <c r="Z7" s="21" t="s">
        <v>9</v>
      </c>
      <c r="AA7" s="21" t="s">
        <v>10</v>
      </c>
      <c r="AB7" s="21" t="s">
        <v>11</v>
      </c>
      <c r="AC7" s="21" t="s">
        <v>12</v>
      </c>
      <c r="AD7" s="21" t="s">
        <v>13</v>
      </c>
      <c r="AE7" s="21" t="s">
        <v>14</v>
      </c>
      <c r="AF7" s="21" t="s">
        <v>15</v>
      </c>
      <c r="AG7" s="21" t="s">
        <v>16</v>
      </c>
      <c r="AH7" s="21" t="s">
        <v>17</v>
      </c>
      <c r="AI7" s="21" t="s">
        <v>18</v>
      </c>
      <c r="AJ7" s="21" t="s">
        <v>19</v>
      </c>
      <c r="AK7" s="21" t="s">
        <v>20</v>
      </c>
      <c r="AL7" s="21" t="s">
        <v>21</v>
      </c>
      <c r="AM7" s="21" t="s">
        <v>22</v>
      </c>
      <c r="AN7" s="21" t="s">
        <v>23</v>
      </c>
      <c r="AO7" s="21" t="s">
        <v>24</v>
      </c>
      <c r="AP7" s="21" t="s">
        <v>25</v>
      </c>
      <c r="AQ7" s="21" t="s">
        <v>26</v>
      </c>
      <c r="AR7" s="21" t="s">
        <v>58</v>
      </c>
      <c r="AS7" s="21" t="s">
        <v>59</v>
      </c>
      <c r="AT7" s="21" t="s">
        <v>62</v>
      </c>
      <c r="AU7" s="46" t="s">
        <v>64</v>
      </c>
      <c r="AV7" s="46" t="s">
        <v>65</v>
      </c>
      <c r="AW7" s="21" t="s">
        <v>66</v>
      </c>
      <c r="AX7" s="21" t="s">
        <v>67</v>
      </c>
      <c r="AY7" s="21" t="s">
        <v>68</v>
      </c>
      <c r="AZ7" s="46" t="s">
        <v>69</v>
      </c>
    </row>
    <row r="8" spans="1:54" s="23" customFormat="1">
      <c r="A8" s="23" t="s">
        <v>29</v>
      </c>
      <c r="B8" s="5">
        <v>1124</v>
      </c>
      <c r="C8" s="5">
        <v>919</v>
      </c>
      <c r="D8" s="5">
        <v>1056</v>
      </c>
      <c r="E8" s="5">
        <v>1438</v>
      </c>
      <c r="F8" s="5">
        <v>1334</v>
      </c>
      <c r="G8" s="5">
        <v>1361</v>
      </c>
      <c r="H8" s="5">
        <v>1308</v>
      </c>
      <c r="I8" s="5">
        <v>1584</v>
      </c>
      <c r="J8" s="5">
        <v>1283</v>
      </c>
      <c r="K8" s="5">
        <v>1231</v>
      </c>
      <c r="L8" s="5">
        <v>1203</v>
      </c>
      <c r="M8" s="5">
        <v>1498</v>
      </c>
      <c r="N8" s="5">
        <v>1391</v>
      </c>
      <c r="O8" s="5">
        <v>1388</v>
      </c>
      <c r="P8" s="5">
        <v>1211</v>
      </c>
      <c r="Q8" s="5">
        <v>1410</v>
      </c>
      <c r="R8" s="5">
        <v>1244</v>
      </c>
      <c r="S8" s="5">
        <v>1314</v>
      </c>
      <c r="T8" s="5">
        <v>1183</v>
      </c>
      <c r="U8" s="5">
        <v>1519</v>
      </c>
      <c r="V8" s="5">
        <v>1368</v>
      </c>
      <c r="W8" s="5">
        <v>1533</v>
      </c>
      <c r="X8" s="5">
        <v>1480</v>
      </c>
      <c r="Y8" s="5">
        <v>1961</v>
      </c>
      <c r="Z8" s="5">
        <v>1534</v>
      </c>
      <c r="AA8" s="5">
        <v>1730</v>
      </c>
      <c r="AB8" s="5">
        <v>1582</v>
      </c>
      <c r="AC8" s="5">
        <v>1787</v>
      </c>
      <c r="AD8" s="5">
        <v>1483</v>
      </c>
      <c r="AE8" s="5">
        <v>1528</v>
      </c>
      <c r="AF8" s="5">
        <v>1324</v>
      </c>
      <c r="AG8" s="5">
        <v>1592</v>
      </c>
      <c r="AH8" s="5">
        <v>1463</v>
      </c>
      <c r="AI8" s="5">
        <v>1533</v>
      </c>
      <c r="AJ8" s="5">
        <v>1430</v>
      </c>
      <c r="AK8" s="5">
        <v>1655</v>
      </c>
      <c r="AL8" s="5">
        <v>1310</v>
      </c>
      <c r="AM8" s="5">
        <v>1429</v>
      </c>
      <c r="AN8" s="5">
        <v>1462</v>
      </c>
      <c r="AO8" s="5">
        <v>1468</v>
      </c>
      <c r="AP8" s="5">
        <v>1518</v>
      </c>
      <c r="AQ8" s="5">
        <v>1502</v>
      </c>
      <c r="AR8" s="5">
        <v>1364</v>
      </c>
      <c r="AS8" s="5">
        <v>1682</v>
      </c>
      <c r="AT8" s="5">
        <v>1360</v>
      </c>
      <c r="AU8" s="5">
        <v>1260</v>
      </c>
      <c r="AV8" s="5">
        <v>1376</v>
      </c>
      <c r="AW8" s="5">
        <v>1467</v>
      </c>
      <c r="AX8" s="5">
        <v>1472</v>
      </c>
      <c r="AY8" s="5">
        <v>1466</v>
      </c>
      <c r="AZ8" s="5">
        <v>1474</v>
      </c>
      <c r="BA8" s="34"/>
      <c r="BB8" s="56"/>
    </row>
    <row r="9" spans="1:54" s="23" customFormat="1">
      <c r="A9" s="23" t="s">
        <v>30</v>
      </c>
      <c r="B9" s="5">
        <v>2828</v>
      </c>
      <c r="C9" s="5">
        <v>2742</v>
      </c>
      <c r="D9" s="5">
        <v>2833</v>
      </c>
      <c r="E9" s="5">
        <v>3412</v>
      </c>
      <c r="F9" s="5">
        <v>3268</v>
      </c>
      <c r="G9" s="5">
        <v>3721</v>
      </c>
      <c r="H9" s="5">
        <v>3932</v>
      </c>
      <c r="I9" s="5">
        <v>4383</v>
      </c>
      <c r="J9" s="5">
        <v>4440</v>
      </c>
      <c r="K9" s="5">
        <v>4227</v>
      </c>
      <c r="L9" s="5">
        <v>4073</v>
      </c>
      <c r="M9" s="5">
        <v>5192</v>
      </c>
      <c r="N9" s="5">
        <v>4119</v>
      </c>
      <c r="O9" s="5">
        <v>4346</v>
      </c>
      <c r="P9" s="5">
        <v>3718</v>
      </c>
      <c r="Q9" s="5">
        <v>4453</v>
      </c>
      <c r="R9" s="5">
        <v>3941</v>
      </c>
      <c r="S9" s="5">
        <v>3830</v>
      </c>
      <c r="T9" s="5">
        <v>5188</v>
      </c>
      <c r="U9" s="5">
        <v>4575</v>
      </c>
      <c r="V9" s="5">
        <v>4446</v>
      </c>
      <c r="W9" s="5">
        <v>4217</v>
      </c>
      <c r="X9" s="5">
        <v>5717</v>
      </c>
      <c r="Y9" s="5">
        <v>7639</v>
      </c>
      <c r="Z9" s="5">
        <v>6726</v>
      </c>
      <c r="AA9" s="5">
        <v>6897</v>
      </c>
      <c r="AB9" s="5">
        <v>6283</v>
      </c>
      <c r="AC9" s="5">
        <v>7848</v>
      </c>
      <c r="AD9" s="5">
        <v>6455</v>
      </c>
      <c r="AE9" s="5">
        <v>6353</v>
      </c>
      <c r="AF9" s="5">
        <v>6272</v>
      </c>
      <c r="AG9" s="5">
        <v>8857</v>
      </c>
      <c r="AH9" s="5">
        <v>7401</v>
      </c>
      <c r="AI9" s="5">
        <v>7002</v>
      </c>
      <c r="AJ9" s="5">
        <v>7306</v>
      </c>
      <c r="AK9" s="5">
        <v>8326</v>
      </c>
      <c r="AL9" s="5">
        <v>6849</v>
      </c>
      <c r="AM9" s="5">
        <v>7165</v>
      </c>
      <c r="AN9" s="5">
        <v>6963</v>
      </c>
      <c r="AO9" s="5">
        <v>9178</v>
      </c>
      <c r="AP9" s="5">
        <v>8234</v>
      </c>
      <c r="AQ9" s="5">
        <v>7627</v>
      </c>
      <c r="AR9" s="5">
        <v>7320</v>
      </c>
      <c r="AS9" s="5">
        <v>9237</v>
      </c>
      <c r="AT9" s="5">
        <v>8383</v>
      </c>
      <c r="AU9" s="5">
        <v>7924</v>
      </c>
      <c r="AV9" s="5">
        <v>7874</v>
      </c>
      <c r="AW9" s="5">
        <v>9766</v>
      </c>
      <c r="AX9" s="5">
        <v>10986</v>
      </c>
      <c r="AY9" s="5">
        <v>10750</v>
      </c>
      <c r="AZ9" s="34">
        <v>10624</v>
      </c>
      <c r="BA9" s="34"/>
      <c r="BB9" s="56"/>
    </row>
    <row r="10" spans="1:54" s="23" customFormat="1">
      <c r="A10" s="23" t="s">
        <v>31</v>
      </c>
      <c r="B10" s="5">
        <v>226</v>
      </c>
      <c r="C10" s="5">
        <v>218</v>
      </c>
      <c r="D10" s="5">
        <v>184</v>
      </c>
      <c r="E10" s="5">
        <v>214</v>
      </c>
      <c r="F10" s="5">
        <v>557</v>
      </c>
      <c r="G10" s="5">
        <v>947</v>
      </c>
      <c r="H10" s="5">
        <v>564</v>
      </c>
      <c r="I10" s="5">
        <v>966</v>
      </c>
      <c r="J10" s="5">
        <v>622</v>
      </c>
      <c r="K10" s="5">
        <v>935</v>
      </c>
      <c r="L10" s="5">
        <v>722</v>
      </c>
      <c r="M10" s="5">
        <v>731</v>
      </c>
      <c r="N10" s="5">
        <v>496</v>
      </c>
      <c r="O10" s="5">
        <v>554</v>
      </c>
      <c r="P10" s="5">
        <v>559</v>
      </c>
      <c r="Q10" s="5">
        <v>696</v>
      </c>
      <c r="R10" s="5">
        <v>698</v>
      </c>
      <c r="S10" s="5">
        <v>679</v>
      </c>
      <c r="T10" s="5">
        <v>685</v>
      </c>
      <c r="U10" s="5">
        <v>869</v>
      </c>
      <c r="V10" s="5">
        <v>816</v>
      </c>
      <c r="W10" s="5">
        <v>814</v>
      </c>
      <c r="X10" s="5">
        <v>898</v>
      </c>
      <c r="Y10" s="5">
        <v>1143</v>
      </c>
      <c r="Z10" s="5">
        <v>997</v>
      </c>
      <c r="AA10" s="5">
        <v>1185</v>
      </c>
      <c r="AB10" s="5">
        <v>1018</v>
      </c>
      <c r="AC10" s="5">
        <v>1506</v>
      </c>
      <c r="AD10" s="5">
        <v>1105</v>
      </c>
      <c r="AE10" s="5">
        <v>1138</v>
      </c>
      <c r="AF10" s="5">
        <v>1236</v>
      </c>
      <c r="AG10" s="5">
        <v>1314</v>
      </c>
      <c r="AH10" s="5">
        <v>1345</v>
      </c>
      <c r="AI10" s="5">
        <v>1261</v>
      </c>
      <c r="AJ10" s="5">
        <v>1133</v>
      </c>
      <c r="AK10" s="5">
        <v>1384</v>
      </c>
      <c r="AL10" s="5">
        <v>1273</v>
      </c>
      <c r="AM10" s="5">
        <v>1342</v>
      </c>
      <c r="AN10" s="5">
        <v>1068</v>
      </c>
      <c r="AO10" s="5">
        <v>1984</v>
      </c>
      <c r="AP10" s="5">
        <v>1670</v>
      </c>
      <c r="AQ10" s="5">
        <v>1620</v>
      </c>
      <c r="AR10" s="5">
        <v>1702</v>
      </c>
      <c r="AS10" s="5">
        <v>2207</v>
      </c>
      <c r="AT10" s="5">
        <v>2379</v>
      </c>
      <c r="AU10" s="5">
        <v>1785</v>
      </c>
      <c r="AV10" s="5">
        <v>1936</v>
      </c>
      <c r="AW10" s="5">
        <v>2344</v>
      </c>
      <c r="AX10" s="5">
        <v>2196</v>
      </c>
      <c r="AY10" s="5">
        <v>2156</v>
      </c>
      <c r="AZ10" s="34">
        <v>1950</v>
      </c>
      <c r="BA10" s="34"/>
      <c r="BB10" s="56"/>
    </row>
    <row r="11" spans="1:54" s="23" customFormat="1">
      <c r="A11" s="23" t="s">
        <v>32</v>
      </c>
      <c r="B11" s="5">
        <v>206</v>
      </c>
      <c r="C11" s="5">
        <v>472</v>
      </c>
      <c r="D11" s="5">
        <v>492</v>
      </c>
      <c r="E11" s="5">
        <v>582</v>
      </c>
      <c r="F11" s="5">
        <v>553</v>
      </c>
      <c r="G11" s="5">
        <v>687</v>
      </c>
      <c r="H11" s="5">
        <v>700</v>
      </c>
      <c r="I11" s="5">
        <v>710</v>
      </c>
      <c r="J11" s="5">
        <v>586</v>
      </c>
      <c r="K11" s="5">
        <v>732</v>
      </c>
      <c r="L11" s="5">
        <v>675</v>
      </c>
      <c r="M11" s="5">
        <v>700</v>
      </c>
      <c r="N11" s="5">
        <v>610</v>
      </c>
      <c r="O11" s="5">
        <v>688</v>
      </c>
      <c r="P11" s="5">
        <v>629</v>
      </c>
      <c r="Q11" s="5">
        <v>782</v>
      </c>
      <c r="R11" s="5">
        <v>583</v>
      </c>
      <c r="S11" s="5">
        <v>508</v>
      </c>
      <c r="T11" s="5">
        <v>550</v>
      </c>
      <c r="U11" s="5">
        <v>796</v>
      </c>
      <c r="V11" s="5">
        <v>658</v>
      </c>
      <c r="W11" s="5">
        <v>527</v>
      </c>
      <c r="X11" s="5">
        <v>632</v>
      </c>
      <c r="Y11" s="5">
        <v>878</v>
      </c>
      <c r="Z11" s="5">
        <v>820</v>
      </c>
      <c r="AA11" s="5">
        <v>788</v>
      </c>
      <c r="AB11" s="5">
        <v>778</v>
      </c>
      <c r="AC11" s="5">
        <v>1063</v>
      </c>
      <c r="AD11" s="5">
        <v>646</v>
      </c>
      <c r="AE11" s="5">
        <v>588</v>
      </c>
      <c r="AF11" s="5">
        <v>618</v>
      </c>
      <c r="AG11" s="5">
        <v>903</v>
      </c>
      <c r="AH11" s="5">
        <v>701</v>
      </c>
      <c r="AI11" s="5">
        <v>576</v>
      </c>
      <c r="AJ11" s="5">
        <v>654</v>
      </c>
      <c r="AK11" s="5">
        <v>877</v>
      </c>
      <c r="AL11" s="5">
        <v>574</v>
      </c>
      <c r="AM11" s="5">
        <v>598</v>
      </c>
      <c r="AN11" s="5">
        <v>617</v>
      </c>
      <c r="AO11" s="5">
        <v>828</v>
      </c>
      <c r="AP11" s="5">
        <v>561</v>
      </c>
      <c r="AQ11" s="5">
        <v>576</v>
      </c>
      <c r="AR11" s="5">
        <v>663</v>
      </c>
      <c r="AS11" s="5">
        <v>760</v>
      </c>
      <c r="AT11" s="5">
        <v>503</v>
      </c>
      <c r="AU11" s="5">
        <v>531</v>
      </c>
      <c r="AV11" s="5">
        <v>546</v>
      </c>
      <c r="AW11" s="5">
        <v>773</v>
      </c>
      <c r="AX11" s="5">
        <v>590</v>
      </c>
      <c r="AY11" s="5">
        <v>476</v>
      </c>
      <c r="AZ11" s="34">
        <v>645</v>
      </c>
      <c r="BA11" s="34"/>
      <c r="BB11" s="56"/>
    </row>
    <row r="12" spans="1:54" s="23" customFormat="1">
      <c r="A12" s="23" t="s">
        <v>33</v>
      </c>
      <c r="B12" s="5">
        <v>2603</v>
      </c>
      <c r="C12" s="5">
        <v>2626</v>
      </c>
      <c r="D12" s="5">
        <v>2326</v>
      </c>
      <c r="E12" s="5">
        <v>2985</v>
      </c>
      <c r="F12" s="5">
        <v>2764</v>
      </c>
      <c r="G12" s="5">
        <v>3405</v>
      </c>
      <c r="H12" s="5">
        <v>2697</v>
      </c>
      <c r="I12" s="5">
        <v>3548</v>
      </c>
      <c r="J12" s="5">
        <v>3091</v>
      </c>
      <c r="K12" s="5">
        <v>3284</v>
      </c>
      <c r="L12" s="5">
        <v>2785</v>
      </c>
      <c r="M12" s="5">
        <v>3632</v>
      </c>
      <c r="N12" s="5">
        <v>3262</v>
      </c>
      <c r="O12" s="5">
        <v>3561</v>
      </c>
      <c r="P12" s="5">
        <v>3328</v>
      </c>
      <c r="Q12" s="5">
        <v>3965</v>
      </c>
      <c r="R12" s="5">
        <v>3500</v>
      </c>
      <c r="S12" s="5">
        <v>3622</v>
      </c>
      <c r="T12" s="5">
        <v>3226</v>
      </c>
      <c r="U12" s="5">
        <v>3912</v>
      </c>
      <c r="V12" s="5">
        <v>3739</v>
      </c>
      <c r="W12" s="5">
        <v>3590</v>
      </c>
      <c r="X12" s="5">
        <v>3536</v>
      </c>
      <c r="Y12" s="5">
        <v>4429</v>
      </c>
      <c r="Z12" s="5">
        <v>4592</v>
      </c>
      <c r="AA12" s="5">
        <v>4459</v>
      </c>
      <c r="AB12" s="5">
        <v>4017</v>
      </c>
      <c r="AC12" s="5">
        <v>5105</v>
      </c>
      <c r="AD12" s="5">
        <v>4237</v>
      </c>
      <c r="AE12" s="5">
        <v>4574</v>
      </c>
      <c r="AF12" s="5">
        <v>4298</v>
      </c>
      <c r="AG12" s="5">
        <v>5827</v>
      </c>
      <c r="AH12" s="5">
        <v>4572</v>
      </c>
      <c r="AI12" s="5">
        <v>4968</v>
      </c>
      <c r="AJ12" s="5">
        <v>4876</v>
      </c>
      <c r="AK12" s="5">
        <v>6535</v>
      </c>
      <c r="AL12" s="5">
        <v>4955</v>
      </c>
      <c r="AM12" s="5">
        <v>5127</v>
      </c>
      <c r="AN12" s="5">
        <v>4744</v>
      </c>
      <c r="AO12" s="5">
        <v>6797</v>
      </c>
      <c r="AP12" s="5">
        <v>5518</v>
      </c>
      <c r="AQ12" s="5">
        <v>5720</v>
      </c>
      <c r="AR12" s="5">
        <v>5725</v>
      </c>
      <c r="AS12" s="5">
        <v>7140</v>
      </c>
      <c r="AT12" s="5">
        <v>6331</v>
      </c>
      <c r="AU12" s="5">
        <v>5676</v>
      </c>
      <c r="AV12" s="5">
        <v>5866</v>
      </c>
      <c r="AW12" s="5">
        <v>7423</v>
      </c>
      <c r="AX12" s="5">
        <v>6349</v>
      </c>
      <c r="AY12" s="5">
        <v>6889</v>
      </c>
      <c r="AZ12" s="34">
        <v>6775</v>
      </c>
      <c r="BA12" s="34"/>
      <c r="BB12" s="56"/>
    </row>
    <row r="13" spans="1:54" s="23" customFormat="1">
      <c r="A13" s="23" t="s">
        <v>34</v>
      </c>
      <c r="B13" s="5">
        <v>117</v>
      </c>
      <c r="C13" s="5">
        <v>112</v>
      </c>
      <c r="D13" s="5">
        <v>99</v>
      </c>
      <c r="E13" s="5">
        <v>212</v>
      </c>
      <c r="F13" s="5">
        <v>155</v>
      </c>
      <c r="G13" s="5">
        <v>439</v>
      </c>
      <c r="H13" s="5">
        <v>292</v>
      </c>
      <c r="I13" s="5">
        <v>410</v>
      </c>
      <c r="J13" s="5">
        <v>348</v>
      </c>
      <c r="K13" s="5">
        <v>328</v>
      </c>
      <c r="L13" s="5">
        <v>318</v>
      </c>
      <c r="M13" s="5">
        <v>761</v>
      </c>
      <c r="N13" s="5">
        <v>368</v>
      </c>
      <c r="O13" s="5">
        <v>366</v>
      </c>
      <c r="P13" s="5">
        <v>352</v>
      </c>
      <c r="Q13" s="5">
        <v>410</v>
      </c>
      <c r="R13" s="5">
        <v>435</v>
      </c>
      <c r="S13" s="5">
        <v>417</v>
      </c>
      <c r="T13" s="5">
        <v>394</v>
      </c>
      <c r="U13" s="5">
        <v>447</v>
      </c>
      <c r="V13" s="5">
        <v>480</v>
      </c>
      <c r="W13" s="5">
        <v>458</v>
      </c>
      <c r="X13" s="5">
        <v>509</v>
      </c>
      <c r="Y13" s="5">
        <v>608</v>
      </c>
      <c r="Z13" s="5">
        <v>409</v>
      </c>
      <c r="AA13" s="5">
        <v>415</v>
      </c>
      <c r="AB13" s="5">
        <v>484</v>
      </c>
      <c r="AC13" s="5">
        <v>496</v>
      </c>
      <c r="AD13" s="5">
        <v>500</v>
      </c>
      <c r="AE13" s="5">
        <v>559</v>
      </c>
      <c r="AF13" s="5">
        <v>618</v>
      </c>
      <c r="AG13" s="5">
        <v>636</v>
      </c>
      <c r="AH13" s="5">
        <v>719</v>
      </c>
      <c r="AI13" s="5">
        <v>719</v>
      </c>
      <c r="AJ13" s="5">
        <v>702</v>
      </c>
      <c r="AK13" s="5">
        <v>775</v>
      </c>
      <c r="AL13" s="5">
        <v>826</v>
      </c>
      <c r="AM13" s="5">
        <v>811</v>
      </c>
      <c r="AN13" s="5">
        <v>765</v>
      </c>
      <c r="AO13" s="5">
        <v>936</v>
      </c>
      <c r="AP13" s="5">
        <v>963</v>
      </c>
      <c r="AQ13" s="5">
        <v>1192</v>
      </c>
      <c r="AR13" s="5">
        <v>1271</v>
      </c>
      <c r="AS13" s="5">
        <v>1368</v>
      </c>
      <c r="AT13" s="5">
        <v>1536</v>
      </c>
      <c r="AU13" s="5">
        <v>1361</v>
      </c>
      <c r="AV13" s="5">
        <v>1646</v>
      </c>
      <c r="AW13" s="5">
        <v>1879</v>
      </c>
      <c r="AX13" s="5">
        <v>1902</v>
      </c>
      <c r="AY13" s="5">
        <v>1917</v>
      </c>
      <c r="AZ13" s="34">
        <v>1957</v>
      </c>
      <c r="BA13" s="34"/>
      <c r="BB13" s="56"/>
    </row>
    <row r="14" spans="1:5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54">
      <c r="AU15" s="5"/>
      <c r="AY15" s="5"/>
    </row>
    <row r="16" spans="1:54">
      <c r="I16" s="9">
        <v>2020</v>
      </c>
      <c r="J16" s="9">
        <v>2019</v>
      </c>
      <c r="K16" s="10" t="s">
        <v>35</v>
      </c>
      <c r="L16" s="9" t="s">
        <v>35</v>
      </c>
    </row>
    <row r="17" spans="9:12">
      <c r="I17" s="7" t="s">
        <v>37</v>
      </c>
      <c r="J17" s="7" t="s">
        <v>37</v>
      </c>
      <c r="K17" s="10" t="s">
        <v>37</v>
      </c>
      <c r="L17" s="9" t="s">
        <v>38</v>
      </c>
    </row>
    <row r="18" spans="9:12">
      <c r="I18" s="5">
        <f>SUM(AT3:AW3)</f>
        <v>81925</v>
      </c>
      <c r="J18" s="5">
        <f>SUM(AP3:AS3)</f>
        <v>77140</v>
      </c>
      <c r="K18" s="5">
        <f>(I18-J18)</f>
        <v>4785</v>
      </c>
      <c r="L18" s="6">
        <f>(K18/(J18/100))</f>
        <v>6.2030075187969924</v>
      </c>
    </row>
    <row r="20" spans="9:12">
      <c r="I20" s="9" t="s">
        <v>70</v>
      </c>
      <c r="J20" s="9" t="s">
        <v>71</v>
      </c>
      <c r="K20" s="9" t="s">
        <v>35</v>
      </c>
      <c r="L20" s="9" t="s">
        <v>35</v>
      </c>
    </row>
    <row r="21" spans="9:12">
      <c r="I21" s="7" t="s">
        <v>37</v>
      </c>
      <c r="J21" s="7" t="s">
        <v>37</v>
      </c>
      <c r="K21" s="19" t="s">
        <v>37</v>
      </c>
      <c r="L21" s="9" t="s">
        <v>38</v>
      </c>
    </row>
    <row r="22" spans="9:12">
      <c r="I22" s="5">
        <f>SUM(AZ3)</f>
        <v>23425</v>
      </c>
      <c r="J22" s="5">
        <f>SUM(AV3)</f>
        <v>19244</v>
      </c>
      <c r="K22" s="5">
        <f>(I22-J22)</f>
        <v>4181</v>
      </c>
      <c r="L22" s="6">
        <f>(K22/(J22/100))</f>
        <v>21.726252338391188</v>
      </c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AQ19"/>
  <sheetViews>
    <sheetView workbookViewId="0"/>
  </sheetViews>
  <sheetFormatPr defaultRowHeight="15"/>
  <cols>
    <col min="1" max="1" width="47.5703125" customWidth="1"/>
    <col min="2" max="30" width="10.28515625" customWidth="1"/>
  </cols>
  <sheetData>
    <row r="1" spans="1:43" s="4" customFormat="1" ht="18.75">
      <c r="A1" s="3" t="s">
        <v>0</v>
      </c>
    </row>
    <row r="2" spans="1:43" s="9" customFormat="1">
      <c r="A2" s="13"/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  <c r="L2" s="13" t="s">
        <v>11</v>
      </c>
      <c r="M2" s="13" t="s">
        <v>12</v>
      </c>
      <c r="N2" s="13" t="s">
        <v>13</v>
      </c>
      <c r="O2" s="13" t="s">
        <v>14</v>
      </c>
      <c r="P2" s="13" t="s">
        <v>15</v>
      </c>
      <c r="Q2" s="13" t="s">
        <v>16</v>
      </c>
      <c r="R2" s="13" t="s">
        <v>17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</row>
    <row r="3" spans="1:43" s="8" customFormat="1">
      <c r="A3" s="2" t="s">
        <v>27</v>
      </c>
      <c r="B3" s="32">
        <v>79405.820396213196</v>
      </c>
      <c r="C3" s="32">
        <v>79055.539885795893</v>
      </c>
      <c r="D3" s="32">
        <v>79272.716100229503</v>
      </c>
      <c r="E3" s="32">
        <v>79363.140973769798</v>
      </c>
      <c r="F3" s="32">
        <v>79670.257813523407</v>
      </c>
      <c r="G3" s="32">
        <v>80120.015318864505</v>
      </c>
      <c r="H3" s="32">
        <v>80453.165031078403</v>
      </c>
      <c r="I3" s="32">
        <v>79978.571452613905</v>
      </c>
      <c r="J3" s="32">
        <v>80511.138263208602</v>
      </c>
      <c r="K3" s="32">
        <v>80977.787132557307</v>
      </c>
      <c r="L3" s="32">
        <v>81472.137254940302</v>
      </c>
      <c r="M3" s="32">
        <v>82530.914796546902</v>
      </c>
      <c r="N3" s="32">
        <v>82773.104020317507</v>
      </c>
      <c r="O3" s="32">
        <v>83534.307691440597</v>
      </c>
      <c r="P3" s="32">
        <v>84099.679548155895</v>
      </c>
      <c r="Q3" s="32">
        <v>84664.027312353806</v>
      </c>
      <c r="R3" s="32">
        <v>85480.423198285804</v>
      </c>
      <c r="S3" s="32">
        <v>85825.905584995693</v>
      </c>
      <c r="T3" s="32">
        <v>86531.776921014098</v>
      </c>
      <c r="U3" s="32">
        <v>87334.967289664506</v>
      </c>
      <c r="V3" s="32">
        <v>88303.793383954297</v>
      </c>
      <c r="W3" s="32">
        <v>89055.052589469997</v>
      </c>
      <c r="X3" s="32">
        <v>89839.628894036607</v>
      </c>
      <c r="Y3" s="32">
        <v>90258.7558912081</v>
      </c>
      <c r="Z3" s="32">
        <v>90924.7120423038</v>
      </c>
      <c r="AA3" s="32">
        <v>91738.717281187695</v>
      </c>
      <c r="AB3" s="32">
        <v>93219.893363373398</v>
      </c>
      <c r="AC3" s="32">
        <v>94380.990900306395</v>
      </c>
      <c r="AD3" s="32">
        <v>94176.354826213399</v>
      </c>
      <c r="AE3" s="32">
        <v>93952.326679289894</v>
      </c>
      <c r="AF3" s="32">
        <v>93927.709509105101</v>
      </c>
      <c r="AG3" s="32">
        <v>95273.564695505396</v>
      </c>
      <c r="AH3" s="32">
        <v>96885.5427626819</v>
      </c>
      <c r="AI3" s="32">
        <v>98572.803137053997</v>
      </c>
      <c r="AJ3" s="32">
        <v>99684.275938247694</v>
      </c>
      <c r="AK3" s="28"/>
      <c r="AL3" s="28"/>
      <c r="AM3" s="28"/>
      <c r="AN3" s="28"/>
      <c r="AO3" s="28"/>
      <c r="AP3" s="28"/>
      <c r="AQ3" s="28"/>
    </row>
    <row r="4" spans="1:43" s="8" customFormat="1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43" s="8" customFormat="1">
      <c r="A5" s="1" t="s">
        <v>28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9" t="s">
        <v>24</v>
      </c>
      <c r="Z5" s="9" t="s">
        <v>25</v>
      </c>
      <c r="AA5" s="9" t="s">
        <v>26</v>
      </c>
      <c r="AB5" s="9" t="s">
        <v>58</v>
      </c>
      <c r="AC5" s="9" t="s">
        <v>59</v>
      </c>
      <c r="AD5" s="9" t="s">
        <v>62</v>
      </c>
      <c r="AE5" s="9" t="s">
        <v>64</v>
      </c>
      <c r="AF5" s="9" t="s">
        <v>65</v>
      </c>
      <c r="AG5" s="9" t="s">
        <v>66</v>
      </c>
      <c r="AH5" s="21" t="s">
        <v>67</v>
      </c>
      <c r="AI5" s="9" t="s">
        <v>68</v>
      </c>
      <c r="AJ5" s="21" t="s">
        <v>69</v>
      </c>
    </row>
    <row r="6" spans="1:43" s="8" customFormat="1">
      <c r="A6" s="16" t="s">
        <v>29</v>
      </c>
      <c r="B6" s="5">
        <v>4479.3901063521198</v>
      </c>
      <c r="C6" s="5">
        <v>4516.5508431476801</v>
      </c>
      <c r="D6" s="5">
        <v>4483.6083007604902</v>
      </c>
      <c r="E6" s="5">
        <v>4574.4231835676401</v>
      </c>
      <c r="F6" s="5">
        <v>4688.0839024597899</v>
      </c>
      <c r="G6" s="5">
        <v>4747.2826298153304</v>
      </c>
      <c r="H6" s="5">
        <v>4782.1365492074701</v>
      </c>
      <c r="I6" s="5">
        <v>4496.16347215318</v>
      </c>
      <c r="J6" s="5">
        <v>4701.4150987377898</v>
      </c>
      <c r="K6" s="5">
        <v>4653.99074404984</v>
      </c>
      <c r="L6" s="5">
        <v>4626.7391397374204</v>
      </c>
      <c r="M6" s="5">
        <v>4596.1059336874796</v>
      </c>
      <c r="N6" s="5">
        <v>4049.5753592772899</v>
      </c>
      <c r="O6" s="5">
        <v>4059.3059387830199</v>
      </c>
      <c r="P6" s="5">
        <v>4035.1909831499102</v>
      </c>
      <c r="Q6" s="5">
        <v>4044.61312604059</v>
      </c>
      <c r="R6" s="5">
        <v>3955.9162672835701</v>
      </c>
      <c r="S6" s="5">
        <v>3913.8234132264301</v>
      </c>
      <c r="T6" s="5">
        <v>3999.24410415583</v>
      </c>
      <c r="U6" s="5">
        <v>4366.4659386048297</v>
      </c>
      <c r="V6" s="5">
        <v>4346.1803751929901</v>
      </c>
      <c r="W6" s="5">
        <v>4464.9024593055001</v>
      </c>
      <c r="X6" s="5">
        <v>4589.7104926761504</v>
      </c>
      <c r="Y6" s="5">
        <v>4286.5788588209798</v>
      </c>
      <c r="Z6" s="5">
        <v>4201.6995472019298</v>
      </c>
      <c r="AA6" s="5">
        <v>4167.1057444779699</v>
      </c>
      <c r="AB6" s="5">
        <v>4259.1854758040399</v>
      </c>
      <c r="AC6" s="5">
        <v>4285.3077698838697</v>
      </c>
      <c r="AD6" s="5">
        <v>4387.9273867274296</v>
      </c>
      <c r="AE6" s="5">
        <v>4211.1439207561098</v>
      </c>
      <c r="AF6" s="5">
        <v>4022.3558443936599</v>
      </c>
      <c r="AG6" s="5">
        <v>4034.0332056109401</v>
      </c>
      <c r="AH6" s="5">
        <v>4044.5791606303501</v>
      </c>
      <c r="AI6" s="5">
        <v>4172.8947694586795</v>
      </c>
      <c r="AJ6" s="5">
        <v>4236.6583590893397</v>
      </c>
      <c r="AK6" s="30"/>
      <c r="AL6" s="57"/>
    </row>
    <row r="7" spans="1:43" s="8" customFormat="1">
      <c r="A7" s="16" t="s">
        <v>30</v>
      </c>
      <c r="B7" s="5">
        <v>14170.3086082891</v>
      </c>
      <c r="C7" s="5">
        <v>13881.4072872573</v>
      </c>
      <c r="D7" s="5">
        <v>13882.9854600488</v>
      </c>
      <c r="E7" s="5">
        <v>13867.462440457601</v>
      </c>
      <c r="F7" s="5">
        <v>13598.0630158807</v>
      </c>
      <c r="G7" s="5">
        <v>13559.9001720582</v>
      </c>
      <c r="H7" s="5">
        <v>13466.4367606082</v>
      </c>
      <c r="I7" s="5">
        <v>13509.0660935588</v>
      </c>
      <c r="J7" s="5">
        <v>13360.658303927999</v>
      </c>
      <c r="K7" s="5">
        <v>13273.777952845699</v>
      </c>
      <c r="L7" s="5">
        <v>13158.7783524887</v>
      </c>
      <c r="M7" s="5">
        <v>13072.6191750773</v>
      </c>
      <c r="N7" s="5">
        <v>13030.992435042001</v>
      </c>
      <c r="O7" s="5">
        <v>12968.431644333799</v>
      </c>
      <c r="P7" s="5">
        <v>12843.504814039699</v>
      </c>
      <c r="Q7" s="5">
        <v>12666.090470302601</v>
      </c>
      <c r="R7" s="5">
        <v>12641.524559686401</v>
      </c>
      <c r="S7" s="5">
        <v>12525.8373324772</v>
      </c>
      <c r="T7" s="5">
        <v>12438.1767910209</v>
      </c>
      <c r="U7" s="5">
        <v>12284.7875178719</v>
      </c>
      <c r="V7" s="5">
        <v>12281.850158544799</v>
      </c>
      <c r="W7" s="5">
        <v>12229.3063367008</v>
      </c>
      <c r="X7" s="5">
        <v>12202.0365085824</v>
      </c>
      <c r="Y7" s="5">
        <v>12268.674071593399</v>
      </c>
      <c r="Z7" s="5">
        <v>12079.3392562269</v>
      </c>
      <c r="AA7" s="5">
        <v>12088.341919422701</v>
      </c>
      <c r="AB7" s="5">
        <v>12165.615020855699</v>
      </c>
      <c r="AC7" s="5">
        <v>12101.301235078499</v>
      </c>
      <c r="AD7" s="5">
        <v>11950.103498430401</v>
      </c>
      <c r="AE7" s="5">
        <v>11791.658007752199</v>
      </c>
      <c r="AF7" s="5">
        <v>11709.8886333642</v>
      </c>
      <c r="AG7" s="5">
        <v>11710.8679185746</v>
      </c>
      <c r="AH7" s="5">
        <v>11775.1394413371</v>
      </c>
      <c r="AI7" s="5">
        <v>11735.328571526799</v>
      </c>
      <c r="AJ7" s="5">
        <v>11499.600211950799</v>
      </c>
      <c r="AK7" s="30"/>
      <c r="AL7" s="57"/>
    </row>
    <row r="8" spans="1:43" s="8" customFormat="1">
      <c r="A8" s="8" t="s">
        <v>31</v>
      </c>
      <c r="B8" s="5">
        <v>3296.1902265100498</v>
      </c>
      <c r="C8" s="5">
        <v>3319.6796622050101</v>
      </c>
      <c r="D8" s="5">
        <v>3404.4518973733102</v>
      </c>
      <c r="E8" s="5">
        <v>3449.61191898066</v>
      </c>
      <c r="F8" s="5">
        <v>3505.1533026659799</v>
      </c>
      <c r="G8" s="5">
        <v>3395.99810657543</v>
      </c>
      <c r="H8" s="5">
        <v>3485.4211050189901</v>
      </c>
      <c r="I8" s="5">
        <v>3612.5042963404499</v>
      </c>
      <c r="J8" s="5">
        <v>3994.59153694817</v>
      </c>
      <c r="K8" s="5">
        <v>4114.9080387383601</v>
      </c>
      <c r="L8" s="5">
        <v>4214.7362957160403</v>
      </c>
      <c r="M8" s="5">
        <v>4378.1025090660396</v>
      </c>
      <c r="N8" s="5">
        <v>4382.7908521992504</v>
      </c>
      <c r="O8" s="5">
        <v>4528.0332007202896</v>
      </c>
      <c r="P8" s="5">
        <v>4704.5726814990603</v>
      </c>
      <c r="Q8" s="5">
        <v>4837.0073604740101</v>
      </c>
      <c r="R8" s="5">
        <v>4940.4025047756104</v>
      </c>
      <c r="S8" s="5">
        <v>5068.8002022308401</v>
      </c>
      <c r="T8" s="5">
        <v>5132.1984527818504</v>
      </c>
      <c r="U8" s="5">
        <v>5214.9837761361296</v>
      </c>
      <c r="V8" s="5">
        <v>5358.26749938782</v>
      </c>
      <c r="W8" s="5">
        <v>5482.4743821551301</v>
      </c>
      <c r="X8" s="5">
        <v>5614.3202947903601</v>
      </c>
      <c r="Y8" s="5">
        <v>5705.3466281644496</v>
      </c>
      <c r="Z8" s="5">
        <v>5812.7558112999805</v>
      </c>
      <c r="AA8" s="5">
        <v>5984.3158297030304</v>
      </c>
      <c r="AB8" s="5">
        <v>6095.9921906302097</v>
      </c>
      <c r="AC8" s="5">
        <v>6177.5183020959003</v>
      </c>
      <c r="AD8" s="5">
        <v>6249.9863295220403</v>
      </c>
      <c r="AE8" s="5">
        <v>6278.9190060171104</v>
      </c>
      <c r="AF8" s="5">
        <v>6390.0499589265901</v>
      </c>
      <c r="AG8" s="5">
        <v>6702.1989491443001</v>
      </c>
      <c r="AH8" s="5">
        <v>6940.8484577872196</v>
      </c>
      <c r="AI8" s="5">
        <v>7160.3238141224501</v>
      </c>
      <c r="AJ8" s="5">
        <v>7340.4316715659397</v>
      </c>
      <c r="AK8" s="30"/>
      <c r="AL8" s="57"/>
    </row>
    <row r="9" spans="1:43" s="8" customFormat="1">
      <c r="A9" s="16" t="s">
        <v>32</v>
      </c>
      <c r="B9" s="5">
        <v>13883.407378100401</v>
      </c>
      <c r="C9" s="5">
        <v>13688.6500104883</v>
      </c>
      <c r="D9" s="5">
        <v>13737.525908867399</v>
      </c>
      <c r="E9" s="5">
        <v>13301.1306433191</v>
      </c>
      <c r="F9" s="5">
        <v>13368.8240044755</v>
      </c>
      <c r="G9" s="5">
        <v>13476.500118815</v>
      </c>
      <c r="H9" s="5">
        <v>13510.3108602383</v>
      </c>
      <c r="I9" s="5">
        <v>12669.386523391</v>
      </c>
      <c r="J9" s="5">
        <v>12755.560616945</v>
      </c>
      <c r="K9" s="5">
        <v>12725.177732251001</v>
      </c>
      <c r="L9" s="5">
        <v>12717.431471755201</v>
      </c>
      <c r="M9" s="5">
        <v>12864.280401592399</v>
      </c>
      <c r="N9" s="5">
        <v>12613.759360085</v>
      </c>
      <c r="O9" s="5">
        <v>12714.558822221201</v>
      </c>
      <c r="P9" s="5">
        <v>12679.080054706001</v>
      </c>
      <c r="Q9" s="5">
        <v>12665.474530052499</v>
      </c>
      <c r="R9" s="5">
        <v>12588.101487957199</v>
      </c>
      <c r="S9" s="5">
        <v>12584.927609583599</v>
      </c>
      <c r="T9" s="5">
        <v>12645.5505144986</v>
      </c>
      <c r="U9" s="5">
        <v>12637.9532321717</v>
      </c>
      <c r="V9" s="5">
        <v>12969.9636760634</v>
      </c>
      <c r="W9" s="5">
        <v>12711.6831374225</v>
      </c>
      <c r="X9" s="5">
        <v>12471.9876815769</v>
      </c>
      <c r="Y9" s="5">
        <v>12539.190132209</v>
      </c>
      <c r="Z9" s="5">
        <v>12601.5892236578</v>
      </c>
      <c r="AA9" s="5">
        <v>12624.038233912101</v>
      </c>
      <c r="AB9" s="5">
        <v>13333.495388855699</v>
      </c>
      <c r="AC9" s="5">
        <v>13587.2046248395</v>
      </c>
      <c r="AD9" s="5">
        <v>13436.60306189</v>
      </c>
      <c r="AE9" s="5">
        <v>13532.6719276518</v>
      </c>
      <c r="AF9" s="5">
        <v>13435.2928755049</v>
      </c>
      <c r="AG9" s="5">
        <v>13360.930641954301</v>
      </c>
      <c r="AH9" s="5">
        <v>13248.1101404162</v>
      </c>
      <c r="AI9" s="5">
        <v>13236.471940735601</v>
      </c>
      <c r="AJ9" s="5">
        <v>13006.7561202938</v>
      </c>
      <c r="AK9" s="30"/>
      <c r="AL9" s="57"/>
    </row>
    <row r="10" spans="1:43" s="8" customFormat="1">
      <c r="A10" s="16" t="s">
        <v>33</v>
      </c>
      <c r="B10" s="5">
        <v>39326.914054013701</v>
      </c>
      <c r="C10" s="5">
        <v>39399.515267092102</v>
      </c>
      <c r="D10" s="5">
        <v>39530.122219748497</v>
      </c>
      <c r="E10" s="5">
        <v>39810.948644528202</v>
      </c>
      <c r="F10" s="5">
        <v>40000.658951511003</v>
      </c>
      <c r="G10" s="5">
        <v>40190.197305718299</v>
      </c>
      <c r="H10" s="5">
        <v>40325.863601524099</v>
      </c>
      <c r="I10" s="5">
        <v>40647.527233495202</v>
      </c>
      <c r="J10" s="5">
        <v>40522.1495127378</v>
      </c>
      <c r="K10" s="5">
        <v>40915.187263808002</v>
      </c>
      <c r="L10" s="5">
        <v>41335.753442886999</v>
      </c>
      <c r="M10" s="5">
        <v>42100.707894138701</v>
      </c>
      <c r="N10" s="5">
        <v>42588.897150052799</v>
      </c>
      <c r="O10" s="5">
        <v>43053.363098289199</v>
      </c>
      <c r="P10" s="5">
        <v>43539.835128311803</v>
      </c>
      <c r="Q10" s="5">
        <v>44086.290311096003</v>
      </c>
      <c r="R10" s="5">
        <v>44952.136043089398</v>
      </c>
      <c r="S10" s="5">
        <v>45282.314135369699</v>
      </c>
      <c r="T10" s="5">
        <v>45810.745602019502</v>
      </c>
      <c r="U10" s="5">
        <v>46261.576344481298</v>
      </c>
      <c r="V10" s="5">
        <v>46754.224076883802</v>
      </c>
      <c r="W10" s="5">
        <v>47476.496848759503</v>
      </c>
      <c r="X10" s="5">
        <v>48131.272885983497</v>
      </c>
      <c r="Y10" s="5">
        <v>48370.814297464698</v>
      </c>
      <c r="Z10" s="5">
        <v>48937.754447155203</v>
      </c>
      <c r="AA10" s="5">
        <v>49435.3852525865</v>
      </c>
      <c r="AB10" s="5">
        <v>49875.454716274799</v>
      </c>
      <c r="AC10" s="5">
        <v>50806.596294228599</v>
      </c>
      <c r="AD10" s="5">
        <v>50796.323191829601</v>
      </c>
      <c r="AE10" s="5">
        <v>50845.686604168302</v>
      </c>
      <c r="AF10" s="5">
        <v>50988.481645601903</v>
      </c>
      <c r="AG10" s="5">
        <v>51896.643336757399</v>
      </c>
      <c r="AH10" s="5">
        <v>53082.842840163903</v>
      </c>
      <c r="AI10" s="5">
        <v>54290.341340504303</v>
      </c>
      <c r="AJ10" s="5">
        <v>55620.822684093502</v>
      </c>
      <c r="AK10" s="30"/>
      <c r="AL10" s="57"/>
    </row>
    <row r="11" spans="1:43" s="8" customFormat="1">
      <c r="A11" s="16" t="s">
        <v>34</v>
      </c>
      <c r="B11" s="5">
        <v>4249.6100229477597</v>
      </c>
      <c r="C11" s="5">
        <v>4249.7368156054799</v>
      </c>
      <c r="D11" s="5">
        <v>4234.0223134309399</v>
      </c>
      <c r="E11" s="5">
        <v>4359.5641429166299</v>
      </c>
      <c r="F11" s="5">
        <v>4509.47463653045</v>
      </c>
      <c r="G11" s="5">
        <v>4750.13698588237</v>
      </c>
      <c r="H11" s="5">
        <v>4882.9961544813495</v>
      </c>
      <c r="I11" s="5">
        <v>5043.9238336752696</v>
      </c>
      <c r="J11" s="5">
        <v>5176.76319391179</v>
      </c>
      <c r="K11" s="5">
        <v>5294.7454008644499</v>
      </c>
      <c r="L11" s="5">
        <v>5418.6985523559197</v>
      </c>
      <c r="M11" s="5">
        <v>5519.0988829851003</v>
      </c>
      <c r="N11" s="5">
        <v>6107.0888636611699</v>
      </c>
      <c r="O11" s="5">
        <v>6210.6149870930803</v>
      </c>
      <c r="P11" s="5">
        <v>6297.4958864493601</v>
      </c>
      <c r="Q11" s="5">
        <v>6364.5515143881003</v>
      </c>
      <c r="R11" s="5">
        <v>6402.3423354936504</v>
      </c>
      <c r="S11" s="5">
        <v>6450.20289210787</v>
      </c>
      <c r="T11" s="5">
        <v>6505.8614565375001</v>
      </c>
      <c r="U11" s="5">
        <v>6569.2004803986201</v>
      </c>
      <c r="V11" s="5">
        <v>6593.3075978815496</v>
      </c>
      <c r="W11" s="5">
        <v>6690.1894251264903</v>
      </c>
      <c r="X11" s="5">
        <v>6830.3010304272702</v>
      </c>
      <c r="Y11" s="5">
        <v>7088.1519029555702</v>
      </c>
      <c r="Z11" s="5">
        <v>7291.5737567619799</v>
      </c>
      <c r="AA11" s="5">
        <v>7439.5303010854004</v>
      </c>
      <c r="AB11" s="5">
        <v>7490.1505709529802</v>
      </c>
      <c r="AC11" s="5">
        <v>7423.0626741799597</v>
      </c>
      <c r="AD11" s="5">
        <v>7355.4113578139104</v>
      </c>
      <c r="AE11" s="5">
        <v>7292.2472129443504</v>
      </c>
      <c r="AF11" s="5">
        <v>7381.6405513138998</v>
      </c>
      <c r="AG11" s="5">
        <v>7568.8906434639302</v>
      </c>
      <c r="AH11" s="5">
        <v>7794.0227223472402</v>
      </c>
      <c r="AI11" s="5">
        <v>7977.4427007062604</v>
      </c>
      <c r="AJ11" s="5">
        <v>7980.0068912542802</v>
      </c>
      <c r="AK11" s="30"/>
      <c r="AL11" s="57"/>
    </row>
    <row r="12" spans="1:43">
      <c r="A12" s="1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4" spans="1:43">
      <c r="I14" s="9" t="s">
        <v>70</v>
      </c>
      <c r="J14" s="9" t="s">
        <v>71</v>
      </c>
      <c r="K14" s="10" t="s">
        <v>35</v>
      </c>
      <c r="L14" s="9" t="s">
        <v>36</v>
      </c>
      <c r="V14" s="9"/>
      <c r="W14" s="9"/>
      <c r="X14" s="9"/>
      <c r="Y14" s="9"/>
      <c r="Z14" s="5"/>
      <c r="AA14" s="33"/>
    </row>
    <row r="15" spans="1:43">
      <c r="I15" s="5">
        <f>(AJ3)</f>
        <v>99684.275938247694</v>
      </c>
      <c r="J15" s="11">
        <f>(AF3)</f>
        <v>93927.709509105101</v>
      </c>
      <c r="K15" s="12">
        <f>(I15-J15)</f>
        <v>5756.5664291425928</v>
      </c>
      <c r="L15" s="15">
        <f>(K15/(J15/100))</f>
        <v>6.1287201180867363</v>
      </c>
      <c r="V15" s="7"/>
      <c r="W15" s="7"/>
      <c r="X15" s="19"/>
      <c r="Y15" s="9"/>
      <c r="Z15" s="5"/>
      <c r="AA15" s="33"/>
    </row>
    <row r="16" spans="1:43">
      <c r="V16" s="5"/>
      <c r="W16" s="5"/>
      <c r="X16" s="5"/>
      <c r="Y16" s="6"/>
      <c r="Z16" s="5"/>
      <c r="AA16" s="33"/>
    </row>
    <row r="17" spans="9:27">
      <c r="I17" s="9"/>
      <c r="J17" s="9"/>
      <c r="K17" s="9"/>
      <c r="L17" s="9"/>
      <c r="X17" s="5"/>
      <c r="Y17" s="5"/>
      <c r="Z17" s="5"/>
      <c r="AA17" s="33"/>
    </row>
    <row r="18" spans="9:27">
      <c r="I18" s="5"/>
      <c r="J18" s="11"/>
      <c r="K18" s="5"/>
      <c r="L18" s="6"/>
      <c r="X18" s="5"/>
      <c r="Y18" s="5"/>
      <c r="Z18" s="5"/>
      <c r="AA18" s="33"/>
    </row>
    <row r="19" spans="9:27">
      <c r="X19" s="5"/>
      <c r="Y19" s="5"/>
      <c r="Z19" s="5"/>
      <c r="AA19" s="3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L22"/>
  <sheetViews>
    <sheetView workbookViewId="0"/>
  </sheetViews>
  <sheetFormatPr defaultRowHeight="15"/>
  <cols>
    <col min="1" max="1" width="47.28515625" customWidth="1"/>
    <col min="2" max="30" width="10.28515625" customWidth="1"/>
  </cols>
  <sheetData>
    <row r="1" spans="1:38" ht="18.75">
      <c r="A1" s="3" t="s">
        <v>63</v>
      </c>
    </row>
    <row r="2" spans="1:38" s="31" customFormat="1"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58</v>
      </c>
      <c r="AC2" s="9" t="s">
        <v>59</v>
      </c>
      <c r="AD2" s="9" t="s">
        <v>62</v>
      </c>
      <c r="AE2" s="9" t="s">
        <v>64</v>
      </c>
      <c r="AF2" s="9" t="s">
        <v>65</v>
      </c>
      <c r="AG2" s="9" t="s">
        <v>66</v>
      </c>
      <c r="AH2" s="9" t="s">
        <v>67</v>
      </c>
      <c r="AI2" s="9" t="s">
        <v>68</v>
      </c>
      <c r="AJ2" s="9" t="s">
        <v>69</v>
      </c>
    </row>
    <row r="3" spans="1:38" s="1" customFormat="1">
      <c r="A3" s="14" t="s">
        <v>27</v>
      </c>
      <c r="B3" s="32">
        <v>45384.392906642584</v>
      </c>
      <c r="C3" s="32">
        <v>45380.15115736227</v>
      </c>
      <c r="D3" s="32">
        <v>45701.591045055386</v>
      </c>
      <c r="E3" s="32">
        <v>45777.956695938548</v>
      </c>
      <c r="F3" s="32">
        <v>45594.133102349668</v>
      </c>
      <c r="G3" s="32">
        <v>46093.007944012184</v>
      </c>
      <c r="H3" s="32">
        <v>46022.308087443998</v>
      </c>
      <c r="I3" s="32">
        <v>46589.688259643859</v>
      </c>
      <c r="J3" s="32">
        <v>46768.027470665234</v>
      </c>
      <c r="K3" s="32">
        <v>47206.947588430725</v>
      </c>
      <c r="L3" s="32">
        <v>47401.287412051497</v>
      </c>
      <c r="M3" s="32">
        <v>47388.186927196191</v>
      </c>
      <c r="N3" s="32">
        <v>47731.279456488905</v>
      </c>
      <c r="O3" s="32">
        <v>47382.587962117024</v>
      </c>
      <c r="P3" s="32">
        <v>47485.277873230232</v>
      </c>
      <c r="Q3" s="32">
        <v>47891.298850629966</v>
      </c>
      <c r="R3" s="32">
        <v>47881.199211416766</v>
      </c>
      <c r="S3" s="32">
        <v>47892.36592477301</v>
      </c>
      <c r="T3" s="32">
        <v>48297.278270486357</v>
      </c>
      <c r="U3" s="32">
        <v>48621.897704791358</v>
      </c>
      <c r="V3" s="32">
        <v>48613.996691860644</v>
      </c>
      <c r="W3" s="32">
        <v>50256.787439941814</v>
      </c>
      <c r="X3" s="32">
        <v>48976.108279455104</v>
      </c>
      <c r="Y3" s="32">
        <v>49373.834305318152</v>
      </c>
      <c r="Z3" s="32">
        <v>49932.83388703192</v>
      </c>
      <c r="AA3" s="32">
        <v>49937.020773374861</v>
      </c>
      <c r="AB3" s="32">
        <v>49884.269422093028</v>
      </c>
      <c r="AC3" s="32">
        <v>50056.546036016058</v>
      </c>
      <c r="AD3" s="32">
        <v>49908.107307467224</v>
      </c>
      <c r="AE3" s="32">
        <v>50157.884283879503</v>
      </c>
      <c r="AF3" s="32">
        <v>50530.503024855665</v>
      </c>
      <c r="AG3" s="32">
        <v>50867.425019064023</v>
      </c>
      <c r="AH3" s="32">
        <v>51186.52722645444</v>
      </c>
      <c r="AI3" s="32">
        <v>51364.136013300478</v>
      </c>
      <c r="AJ3" s="32">
        <v>52116.79615563641</v>
      </c>
    </row>
    <row r="4" spans="1:38" s="8" customFormat="1"/>
    <row r="5" spans="1:38" s="8" customFormat="1">
      <c r="A5" s="32" t="s">
        <v>28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17</v>
      </c>
      <c r="S5" s="18" t="s">
        <v>18</v>
      </c>
      <c r="T5" s="18" t="s">
        <v>19</v>
      </c>
      <c r="U5" s="18" t="s">
        <v>20</v>
      </c>
      <c r="V5" s="18" t="s">
        <v>21</v>
      </c>
      <c r="W5" s="18" t="s">
        <v>22</v>
      </c>
      <c r="X5" s="18" t="s">
        <v>23</v>
      </c>
      <c r="Y5" s="18" t="s">
        <v>24</v>
      </c>
      <c r="Z5" s="18" t="s">
        <v>25</v>
      </c>
      <c r="AA5" s="18" t="s">
        <v>26</v>
      </c>
      <c r="AB5" s="18" t="s">
        <v>58</v>
      </c>
      <c r="AC5" s="18" t="s">
        <v>59</v>
      </c>
      <c r="AD5" s="18" t="s">
        <v>62</v>
      </c>
      <c r="AE5" s="18" t="s">
        <v>64</v>
      </c>
      <c r="AF5" s="18" t="s">
        <v>65</v>
      </c>
      <c r="AG5" s="9" t="s">
        <v>66</v>
      </c>
      <c r="AH5" s="9" t="s">
        <v>67</v>
      </c>
      <c r="AI5" s="9" t="s">
        <v>68</v>
      </c>
      <c r="AJ5" s="21" t="s">
        <v>69</v>
      </c>
    </row>
    <row r="6" spans="1:38" s="8" customFormat="1">
      <c r="A6" s="30" t="s">
        <v>29</v>
      </c>
      <c r="B6" s="30">
        <v>35889.716897891347</v>
      </c>
      <c r="C6" s="30">
        <v>36263.375137156392</v>
      </c>
      <c r="D6" s="30">
        <v>36159.093713730901</v>
      </c>
      <c r="E6" s="30">
        <v>36037.077053420835</v>
      </c>
      <c r="F6" s="30">
        <v>36019.434644653746</v>
      </c>
      <c r="G6" s="30">
        <v>35930.549722654418</v>
      </c>
      <c r="H6" s="30">
        <v>36471.141352289305</v>
      </c>
      <c r="I6" s="30">
        <v>36647.613563425613</v>
      </c>
      <c r="J6" s="30">
        <v>39280.91975082711</v>
      </c>
      <c r="K6" s="30">
        <v>38920.60761405457</v>
      </c>
      <c r="L6" s="30">
        <v>38607.666355800407</v>
      </c>
      <c r="M6" s="30">
        <v>38834.172834530262</v>
      </c>
      <c r="N6" s="30">
        <v>37893.024892058806</v>
      </c>
      <c r="O6" s="30">
        <v>38234.272457897408</v>
      </c>
      <c r="P6" s="30">
        <v>38208.684208735205</v>
      </c>
      <c r="Q6" s="30">
        <v>38341.550372346384</v>
      </c>
      <c r="R6" s="30">
        <v>38541.395375397486</v>
      </c>
      <c r="S6" s="30">
        <v>39129.534340284132</v>
      </c>
      <c r="T6" s="30">
        <v>40003.186605816554</v>
      </c>
      <c r="U6" s="30">
        <v>39788.895700299669</v>
      </c>
      <c r="V6" s="30">
        <v>40049.5349248036</v>
      </c>
      <c r="W6" s="30">
        <v>39961.79216165821</v>
      </c>
      <c r="X6" s="30">
        <v>40633.697441386576</v>
      </c>
      <c r="Y6" s="30">
        <v>40508.144839844514</v>
      </c>
      <c r="Z6" s="30">
        <v>41149.618789862507</v>
      </c>
      <c r="AA6" s="30">
        <v>41096.116488757609</v>
      </c>
      <c r="AB6" s="30">
        <v>41403.421891633945</v>
      </c>
      <c r="AC6" s="30">
        <v>41184.599300599853</v>
      </c>
      <c r="AD6" s="30">
        <v>42789.353179127807</v>
      </c>
      <c r="AE6" s="30">
        <v>42467.147647035577</v>
      </c>
      <c r="AF6" s="30">
        <v>42333.406857688999</v>
      </c>
      <c r="AG6" s="30">
        <v>43016.937863427818</v>
      </c>
      <c r="AH6" s="34">
        <v>43334.440954915022</v>
      </c>
      <c r="AI6" s="34">
        <v>43925.629794800654</v>
      </c>
      <c r="AJ6" s="34">
        <v>44699.588539848774</v>
      </c>
      <c r="AK6" s="30"/>
      <c r="AL6" s="57"/>
    </row>
    <row r="7" spans="1:38" s="8" customFormat="1">
      <c r="A7" s="30" t="s">
        <v>30</v>
      </c>
      <c r="B7" s="30">
        <v>49557.684279451147</v>
      </c>
      <c r="C7" s="30">
        <v>47680.370004553261</v>
      </c>
      <c r="D7" s="30">
        <v>47907.520551090856</v>
      </c>
      <c r="E7" s="30">
        <v>48193.021690354049</v>
      </c>
      <c r="F7" s="30">
        <v>49097.416904781858</v>
      </c>
      <c r="G7" s="30">
        <v>48679.436103963439</v>
      </c>
      <c r="H7" s="30">
        <v>48707.074131569534</v>
      </c>
      <c r="I7" s="30">
        <v>49093.982234665913</v>
      </c>
      <c r="J7" s="30">
        <v>49368.958913416871</v>
      </c>
      <c r="K7" s="30">
        <v>50015.528171039718</v>
      </c>
      <c r="L7" s="30">
        <v>50334.149423579795</v>
      </c>
      <c r="M7" s="30">
        <v>50884.184483697645</v>
      </c>
      <c r="N7" s="30">
        <v>49797.1402857418</v>
      </c>
      <c r="O7" s="30">
        <v>50456.933862541184</v>
      </c>
      <c r="P7" s="30">
        <v>50583.887807347892</v>
      </c>
      <c r="Q7" s="30">
        <v>50923.310817229671</v>
      </c>
      <c r="R7" s="30">
        <v>50701.494146639016</v>
      </c>
      <c r="S7" s="30">
        <v>50936.654771981594</v>
      </c>
      <c r="T7" s="30">
        <v>51392.451583555077</v>
      </c>
      <c r="U7" s="30">
        <v>51500.401403404809</v>
      </c>
      <c r="V7" s="30">
        <v>51728.669931885546</v>
      </c>
      <c r="W7" s="30">
        <v>52154.470814346401</v>
      </c>
      <c r="X7" s="30">
        <v>52078.119631387061</v>
      </c>
      <c r="Y7" s="30">
        <v>51675.183544457577</v>
      </c>
      <c r="Z7" s="30">
        <v>52846.298773957475</v>
      </c>
      <c r="AA7" s="30">
        <v>53349.192557399838</v>
      </c>
      <c r="AB7" s="30">
        <v>52815.470877819425</v>
      </c>
      <c r="AC7" s="30">
        <v>53305.107514344832</v>
      </c>
      <c r="AD7" s="30">
        <v>53386.621490263708</v>
      </c>
      <c r="AE7" s="30">
        <v>52654.912621364922</v>
      </c>
      <c r="AF7" s="30">
        <v>54189.296797078336</v>
      </c>
      <c r="AG7" s="30">
        <v>54882.608735652924</v>
      </c>
      <c r="AH7" s="34">
        <v>55181.058172146295</v>
      </c>
      <c r="AI7" s="34">
        <v>54452.182355450292</v>
      </c>
      <c r="AJ7" s="34">
        <v>56778.333985011071</v>
      </c>
      <c r="AK7" s="30"/>
      <c r="AL7" s="57"/>
    </row>
    <row r="8" spans="1:38" s="8" customFormat="1">
      <c r="A8" s="30" t="s">
        <v>31</v>
      </c>
      <c r="B8" s="30">
        <v>45319.25997961095</v>
      </c>
      <c r="C8" s="30">
        <v>46153.947312727279</v>
      </c>
      <c r="D8" s="30">
        <v>46708.095864435629</v>
      </c>
      <c r="E8" s="30">
        <v>46467.0115753758</v>
      </c>
      <c r="F8" s="30">
        <v>46090.429926078796</v>
      </c>
      <c r="G8" s="30">
        <v>47228.78252843774</v>
      </c>
      <c r="H8" s="30">
        <v>47816.384167737357</v>
      </c>
      <c r="I8" s="30">
        <v>48347.796041844762</v>
      </c>
      <c r="J8" s="30">
        <v>51107.452496093319</v>
      </c>
      <c r="K8" s="30">
        <v>51098.417579382447</v>
      </c>
      <c r="L8" s="30">
        <v>50707.260207977473</v>
      </c>
      <c r="M8" s="30">
        <v>50135.247254652495</v>
      </c>
      <c r="N8" s="30">
        <v>51535.52287312573</v>
      </c>
      <c r="O8" s="30">
        <v>49685.341795739885</v>
      </c>
      <c r="P8" s="30">
        <v>50084.668552637617</v>
      </c>
      <c r="Q8" s="30">
        <v>50664.036420865894</v>
      </c>
      <c r="R8" s="30">
        <v>50677.749083206378</v>
      </c>
      <c r="S8" s="30">
        <v>50030.725290319417</v>
      </c>
      <c r="T8" s="30">
        <v>50498.010575222346</v>
      </c>
      <c r="U8" s="30">
        <v>51204.650091935117</v>
      </c>
      <c r="V8" s="30">
        <v>50892.088053784944</v>
      </c>
      <c r="W8" s="30">
        <v>51289.473911782727</v>
      </c>
      <c r="X8" s="30">
        <v>51782.090927103032</v>
      </c>
      <c r="Y8" s="30">
        <v>51367.231053905976</v>
      </c>
      <c r="Z8" s="30">
        <v>53255.801282207052</v>
      </c>
      <c r="AA8" s="30">
        <v>52928.549647039014</v>
      </c>
      <c r="AB8" s="30">
        <v>52785.293825377565</v>
      </c>
      <c r="AC8" s="30">
        <v>53010.329143789604</v>
      </c>
      <c r="AD8" s="30">
        <v>54720.382733507111</v>
      </c>
      <c r="AE8" s="30">
        <v>53372.752251112579</v>
      </c>
      <c r="AF8" s="30">
        <v>54022.767655406868</v>
      </c>
      <c r="AG8" s="30">
        <v>53995.565351961188</v>
      </c>
      <c r="AH8" s="34">
        <v>54163.627104171384</v>
      </c>
      <c r="AI8" s="34">
        <v>54097.568277267455</v>
      </c>
      <c r="AJ8" s="34">
        <v>54630.75930422017</v>
      </c>
      <c r="AK8" s="30"/>
      <c r="AL8" s="57"/>
    </row>
    <row r="9" spans="1:38" s="8" customFormat="1">
      <c r="A9" s="30" t="s">
        <v>32</v>
      </c>
      <c r="B9" s="30">
        <v>39774.705410027811</v>
      </c>
      <c r="C9" s="30">
        <v>39621.261800501896</v>
      </c>
      <c r="D9" s="30">
        <v>40005.60490813155</v>
      </c>
      <c r="E9" s="30">
        <v>40706.927239095945</v>
      </c>
      <c r="F9" s="30">
        <v>40174.699852486759</v>
      </c>
      <c r="G9" s="30">
        <v>40496.356303439228</v>
      </c>
      <c r="H9" s="30">
        <v>40177.142408489766</v>
      </c>
      <c r="I9" s="30">
        <v>41349.544499614836</v>
      </c>
      <c r="J9" s="30">
        <v>40889.55917362919</v>
      </c>
      <c r="K9" s="30">
        <v>42952.418360371361</v>
      </c>
      <c r="L9" s="30">
        <v>41566.980410593998</v>
      </c>
      <c r="M9" s="30">
        <v>42423.296135834527</v>
      </c>
      <c r="N9" s="30">
        <v>42624.802527884931</v>
      </c>
      <c r="O9" s="30">
        <v>41981.344129637233</v>
      </c>
      <c r="P9" s="30">
        <v>41880.339136165567</v>
      </c>
      <c r="Q9" s="30">
        <v>42057.748840339897</v>
      </c>
      <c r="R9" s="30">
        <v>42290.184520682669</v>
      </c>
      <c r="S9" s="30">
        <v>42790.729851679411</v>
      </c>
      <c r="T9" s="30">
        <v>42970.724401984822</v>
      </c>
      <c r="U9" s="30">
        <v>43796.158244206803</v>
      </c>
      <c r="V9" s="30">
        <v>42902.288052052776</v>
      </c>
      <c r="W9" s="30">
        <v>52720.930078565369</v>
      </c>
      <c r="X9" s="30">
        <v>43653.813428567759</v>
      </c>
      <c r="Y9" s="30">
        <v>43976.88103732196</v>
      </c>
      <c r="Z9" s="30">
        <v>45170.637532286702</v>
      </c>
      <c r="AA9" s="30">
        <v>45153.473953661742</v>
      </c>
      <c r="AB9" s="30">
        <v>46516.568610751136</v>
      </c>
      <c r="AC9" s="30">
        <v>44882.645006991668</v>
      </c>
      <c r="AD9" s="30">
        <v>45640.591249246841</v>
      </c>
      <c r="AE9" s="30">
        <v>45472.378446925439</v>
      </c>
      <c r="AF9" s="30">
        <v>45711.942257442599</v>
      </c>
      <c r="AG9" s="30">
        <v>46614.491846277902</v>
      </c>
      <c r="AH9" s="34">
        <v>45278.279115402831</v>
      </c>
      <c r="AI9" s="34">
        <v>45586.061448757428</v>
      </c>
      <c r="AJ9" s="34">
        <v>47199.482703500515</v>
      </c>
      <c r="AK9" s="30"/>
      <c r="AL9" s="57"/>
    </row>
    <row r="10" spans="1:38" s="8" customFormat="1">
      <c r="A10" s="30" t="s">
        <v>33</v>
      </c>
      <c r="B10" s="30">
        <v>47509.742299072917</v>
      </c>
      <c r="C10" s="30">
        <v>47982.035730035692</v>
      </c>
      <c r="D10" s="30">
        <v>48334.234121680965</v>
      </c>
      <c r="E10" s="30">
        <v>48073.409992247558</v>
      </c>
      <c r="F10" s="30">
        <v>47846.084632732141</v>
      </c>
      <c r="G10" s="30">
        <v>48490.911705707847</v>
      </c>
      <c r="H10" s="30">
        <v>48557.84004267706</v>
      </c>
      <c r="I10" s="30">
        <v>48941.449272643738</v>
      </c>
      <c r="J10" s="30">
        <v>48803.101325753443</v>
      </c>
      <c r="K10" s="30">
        <v>48790.941738730799</v>
      </c>
      <c r="L10" s="30">
        <v>49440.693776726963</v>
      </c>
      <c r="M10" s="30">
        <v>48996.452468418931</v>
      </c>
      <c r="N10" s="30">
        <v>49813.376379863119</v>
      </c>
      <c r="O10" s="30">
        <v>49210.889277560374</v>
      </c>
      <c r="P10" s="30">
        <v>49409.917193747919</v>
      </c>
      <c r="Q10" s="30">
        <v>49908.299971390596</v>
      </c>
      <c r="R10" s="30">
        <v>49806.81822553758</v>
      </c>
      <c r="S10" s="30">
        <v>49596.988580231577</v>
      </c>
      <c r="T10" s="30">
        <v>49821.704082600911</v>
      </c>
      <c r="U10" s="30">
        <v>50215.445232764549</v>
      </c>
      <c r="V10" s="30">
        <v>50409.235963316802</v>
      </c>
      <c r="W10" s="30">
        <v>50606.00053841019</v>
      </c>
      <c r="X10" s="30">
        <v>50480.750905756548</v>
      </c>
      <c r="Y10" s="30">
        <v>51172.433878136391</v>
      </c>
      <c r="Z10" s="30">
        <v>51406.082143370186</v>
      </c>
      <c r="AA10" s="30">
        <v>51321.6439388129</v>
      </c>
      <c r="AB10" s="30">
        <v>51040.941041307153</v>
      </c>
      <c r="AC10" s="30">
        <v>51664.878447496565</v>
      </c>
      <c r="AD10" s="30">
        <v>50732.798189266199</v>
      </c>
      <c r="AE10" s="30">
        <v>51684.997081537913</v>
      </c>
      <c r="AF10" s="30">
        <v>51705.835386532126</v>
      </c>
      <c r="AG10" s="30">
        <v>51794.01294921073</v>
      </c>
      <c r="AH10" s="34">
        <v>52486.676116172639</v>
      </c>
      <c r="AI10" s="34">
        <v>52862.398505497491</v>
      </c>
      <c r="AJ10" s="34">
        <v>52979.201953959833</v>
      </c>
      <c r="AK10" s="30"/>
      <c r="AL10" s="57"/>
    </row>
    <row r="11" spans="1:38" s="8" customFormat="1">
      <c r="A11" s="30" t="s">
        <v>34</v>
      </c>
      <c r="B11" s="30">
        <v>40185.41362075723</v>
      </c>
      <c r="C11" s="30">
        <v>41378.910978651569</v>
      </c>
      <c r="D11" s="30">
        <v>41666.040819269481</v>
      </c>
      <c r="E11" s="30">
        <v>42281.589431878449</v>
      </c>
      <c r="F11" s="30">
        <v>40689.221055631948</v>
      </c>
      <c r="G11" s="30">
        <v>43643.882068910891</v>
      </c>
      <c r="H11" s="30">
        <v>41924.440906831682</v>
      </c>
      <c r="I11" s="30">
        <v>41695.777177923359</v>
      </c>
      <c r="J11" s="30">
        <v>42061.072005369744</v>
      </c>
      <c r="K11" s="30">
        <v>42409.975989429317</v>
      </c>
      <c r="L11" s="30">
        <v>43351.626237020399</v>
      </c>
      <c r="M11" s="30">
        <v>43356.193224444833</v>
      </c>
      <c r="N11" s="30">
        <v>43143.986227647889</v>
      </c>
      <c r="O11" s="30">
        <v>43646.940682396329</v>
      </c>
      <c r="P11" s="30">
        <v>43146.058107819073</v>
      </c>
      <c r="Q11" s="30">
        <v>43456.128564875027</v>
      </c>
      <c r="R11" s="30">
        <v>43398.175063280563</v>
      </c>
      <c r="S11" s="30">
        <v>43604.044112994925</v>
      </c>
      <c r="T11" s="30">
        <v>45361.358440332617</v>
      </c>
      <c r="U11" s="30">
        <v>45121.568129776926</v>
      </c>
      <c r="V11" s="30">
        <v>45111.620605824464</v>
      </c>
      <c r="W11" s="30">
        <v>45652.180343668289</v>
      </c>
      <c r="X11" s="30">
        <v>45849.443808385251</v>
      </c>
      <c r="Y11" s="30">
        <v>46420.970260741247</v>
      </c>
      <c r="Z11" s="30">
        <v>45860.994520869914</v>
      </c>
      <c r="AA11" s="30">
        <v>45854.710437349691</v>
      </c>
      <c r="AB11" s="30">
        <v>45877.769501388371</v>
      </c>
      <c r="AC11" s="30">
        <v>45886.449020128843</v>
      </c>
      <c r="AD11" s="30">
        <v>46514.819298244605</v>
      </c>
      <c r="AE11" s="30">
        <v>45840.575033218418</v>
      </c>
      <c r="AF11" s="30">
        <v>46821.59677278169</v>
      </c>
      <c r="AG11" s="30">
        <v>47223.398616332961</v>
      </c>
      <c r="AH11" s="34">
        <v>47762.897106035845</v>
      </c>
      <c r="AI11" s="34">
        <v>47649.755816897748</v>
      </c>
      <c r="AJ11" s="34">
        <v>49028.497490192996</v>
      </c>
      <c r="AK11" s="30"/>
      <c r="AL11" s="57"/>
    </row>
    <row r="12" spans="1:38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AA12" s="5"/>
    </row>
    <row r="14" spans="1:38">
      <c r="I14" s="9" t="s">
        <v>70</v>
      </c>
      <c r="J14" s="9" t="s">
        <v>71</v>
      </c>
      <c r="K14" s="10" t="s">
        <v>35</v>
      </c>
      <c r="L14" s="9" t="s">
        <v>36</v>
      </c>
      <c r="W14" s="32"/>
      <c r="X14" s="32"/>
      <c r="Y14" s="5"/>
      <c r="Z14" s="5"/>
      <c r="AA14" s="33"/>
    </row>
    <row r="15" spans="1:38">
      <c r="I15" s="5">
        <f>(AJ3)</f>
        <v>52116.79615563641</v>
      </c>
      <c r="J15" s="5">
        <f>(AF3)</f>
        <v>50530.503024855665</v>
      </c>
      <c r="K15" s="5">
        <f>(I15-J15)</f>
        <v>1586.2931307807448</v>
      </c>
      <c r="L15" s="6">
        <f>(K15/(J15/100))</f>
        <v>3.1392783285780004</v>
      </c>
      <c r="X15" s="5"/>
      <c r="Y15" s="5"/>
      <c r="Z15" s="5"/>
      <c r="AA15" s="33"/>
    </row>
    <row r="16" spans="1:38">
      <c r="X16" s="5"/>
      <c r="Y16" s="5"/>
      <c r="Z16" s="5"/>
      <c r="AA16" s="33"/>
    </row>
    <row r="17" spans="9:27">
      <c r="I17" s="9"/>
      <c r="J17" s="9"/>
      <c r="K17" s="9"/>
      <c r="L17" s="9"/>
      <c r="X17" s="5"/>
      <c r="Y17" s="5"/>
      <c r="Z17" s="5"/>
      <c r="AA17" s="33"/>
    </row>
    <row r="18" spans="9:27">
      <c r="I18" s="30"/>
      <c r="J18" s="30"/>
      <c r="K18" s="5"/>
      <c r="L18" s="6"/>
      <c r="X18" s="5"/>
      <c r="Y18" s="5"/>
      <c r="Z18" s="5"/>
      <c r="AA18" s="33"/>
    </row>
    <row r="19" spans="9:27">
      <c r="X19" s="5"/>
      <c r="Y19" s="5"/>
      <c r="Z19" s="5"/>
      <c r="AA19" s="33"/>
    </row>
    <row r="22" spans="9:27">
      <c r="J22" s="32"/>
      <c r="K22" s="32"/>
      <c r="L22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4525645C44AD45AAB3AA9106B32F60" ma:contentTypeVersion="13" ma:contentTypeDescription="Opret et nyt dokument." ma:contentTypeScope="" ma:versionID="2572f6dc01bb2b03b199c58ae5326712">
  <xsd:schema xmlns:xsd="http://www.w3.org/2001/XMLSchema" xmlns:xs="http://www.w3.org/2001/XMLSchema" xmlns:p="http://schemas.microsoft.com/office/2006/metadata/properties" xmlns:ns2="214493cc-c5f0-4f42-9d66-609965d104c6" xmlns:ns3="9ee8d028-5f69-422a-8af8-47b83aeb9781" targetNamespace="http://schemas.microsoft.com/office/2006/metadata/properties" ma:root="true" ma:fieldsID="24b3a1a999586327ea8eeddaf8d7f856" ns2:_="" ns3:_="">
    <xsd:import namespace="214493cc-c5f0-4f42-9d66-609965d104c6"/>
    <xsd:import namespace="9ee8d028-5f69-422a-8af8-47b83aeb9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93cc-c5f0-4f42-9d66-609965d104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8d028-5f69-422a-8af8-47b83aeb9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e8d028-5f69-422a-8af8-47b83aeb9781">
      <UserInfo>
        <DisplayName>Sif Neldeborg</DisplayName>
        <AccountId>29</AccountId>
        <AccountType/>
      </UserInfo>
      <UserInfo>
        <DisplayName>Juliane Jenvall</DisplayName>
        <AccountId>21</AccountId>
        <AccountType/>
      </UserInfo>
      <UserInfo>
        <DisplayName>Mette Lundberg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7EDADBC-31FE-4DEA-8FED-174FDA308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4493cc-c5f0-4f42-9d66-609965d104c6"/>
    <ds:schemaRef ds:uri="9ee8d028-5f69-422a-8af8-47b83aeb9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www.w3.org/XML/1998/namespace"/>
    <ds:schemaRef ds:uri="214493cc-c5f0-4f42-9d66-609965d104c6"/>
    <ds:schemaRef ds:uri="9ee8d028-5f69-422a-8af8-47b83aeb9781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2022-01-12T10:58:17Z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0x010100A94525645C44AD45AAB3AA9106B32F60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</Properties>
</file>