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51" documentId="8_{3C799B54-2ADE-4474-8D66-34131B6358E6}" xr6:coauthVersionLast="47" xr6:coauthVersionMax="47" xr10:uidLastSave="{1A0C298D-D985-414D-80DB-720F264DE26E}"/>
  <bookViews>
    <workbookView xWindow="-195" yWindow="-195" windowWidth="29100" windowHeight="1539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K21" i="1"/>
  <c r="L23" i="2"/>
  <c r="BL5" i="2"/>
  <c r="J21" i="1" l="1"/>
  <c r="I21" i="1"/>
  <c r="J23" i="2"/>
  <c r="I23" i="2"/>
  <c r="BL4" i="1"/>
  <c r="BL3" i="1"/>
  <c r="BL6" i="2"/>
  <c r="BK5" i="2"/>
  <c r="BK3" i="2"/>
  <c r="BK6" i="2" s="1"/>
  <c r="BL3" i="2"/>
  <c r="AV4" i="4"/>
  <c r="AU4" i="4"/>
  <c r="AT4" i="4"/>
  <c r="BJ3" i="2"/>
  <c r="BJ6" i="2" s="1"/>
  <c r="BK4" i="1"/>
  <c r="BK3" i="1"/>
  <c r="BJ3" i="1"/>
  <c r="BJ4" i="1" s="1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BE3" i="1"/>
  <c r="BH3" i="1"/>
  <c r="BI3" i="1"/>
  <c r="BH3" i="2"/>
  <c r="BI3" i="2"/>
  <c r="BI6" i="2" s="1"/>
  <c r="BF3" i="2"/>
  <c r="BB3" i="1"/>
  <c r="BG3" i="2"/>
  <c r="BG6" i="2" s="1"/>
  <c r="BE3" i="2"/>
  <c r="BG3" i="1"/>
  <c r="BF3" i="1"/>
  <c r="BI4" i="1" s="1"/>
  <c r="BJ5" i="2" l="1"/>
  <c r="BH5" i="2"/>
  <c r="BF6" i="2"/>
  <c r="BI5" i="2"/>
  <c r="BH6" i="2"/>
  <c r="K19" i="4"/>
  <c r="L19" i="4" s="1"/>
  <c r="J15" i="3"/>
  <c r="K15" i="3" s="1"/>
  <c r="I19" i="2"/>
  <c r="I17" i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G5" i="2" s="1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l="1"/>
  <c r="BF5" i="2"/>
  <c r="J19" i="2"/>
  <c r="BH4" i="1"/>
  <c r="BG4" i="1"/>
  <c r="J17" i="1"/>
  <c r="K17" i="1" s="1"/>
  <c r="L17" i="1" s="1"/>
  <c r="B6" i="2"/>
  <c r="E5" i="2"/>
  <c r="K23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K19" i="2" l="1"/>
  <c r="L19" i="2" s="1"/>
  <c r="BC6" i="2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<sst xmlns="http://schemas.openxmlformats.org/spreadsheetml/2006/main" count="520" uniqueCount="88">
  <si>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</si>
  <si>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</si>
  <si>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</si>
  <si>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</si>
  <si>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</si>
  <si>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</si>
  <si>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</si>
  <si>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</si>
  <si>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</si>
  <si>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</si>
  <si>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</si>
  <si>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</si>
  <si>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</si>
  <si>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</si>
  <si>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</si>
  <si>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</si>
  <si>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</si>
  <si>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</si>
  <si>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</si>
  <si>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</si>
  <si>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</si>
  <si>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</si>
  <si>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</si>
  <si>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</si>
  <si>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</si>
  <si>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</si>
  <si>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</si>
  <si>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</si>
  <si>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</si>
  <si>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</si>
  <si>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</si>
  <si>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</si>
  <si>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</si>
  <si>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</si>
  <si>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</si>
  <si>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</si>
  <si>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</si>
  <si>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</si>
  <si>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</si>
  <si>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</si>
  <si>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</si>
  <si>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</si>
  <si>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</si>
  <si>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</si>
  <si>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</si>
  <si>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</si>
  <si>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</si>
  <si>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</si>
  <si>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</si>
  <si>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</si>
  <si>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</si>
  <si>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</si>
  <si>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</si>
  <si>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</si>
  <si>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</si>
  <si>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</si>
  <si>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</si>
  <si>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</si>
  <si>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</si>
  <si>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</si>
  <si>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</si>
  <si>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</si>
  <si>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</si>
  <si>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</si>
  <si>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</si>
  <si>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</si>
  <si>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</si>
  <si>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</si>
  <si>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</si>
  <si>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</si>
  <si>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</si>
  <si>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</si>
  <si>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</si>
  <si>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</si>
  <si>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</si>
  <si>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</si>
  <si>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</si>
  <si>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</si>
  <si>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</si>
  <si>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</si>
  <si>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</si>
  <si>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</si>
  <si>
    <t>2024K1</t>
  </si>
  <si>
    <t>2024K2</t>
  </si>
  <si>
    <t>K2 2023</t>
  </si>
  <si>
    <t>2024K3</t>
  </si>
  <si>
    <t>K3 2024</t>
  </si>
  <si>
    <t>K3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</si>
</sst>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  <numFmt numFmtId="175" formatCode="_ * #,##0.00_ ;_ * \-#,##0.00_ ;_ * &quot;-&quot;??_ ;_ @_ "/>
    <numFmt numFmtId="176" formatCode="_ * #,##0_ ;_ * \-#,##0_ ;_ * &quot;-&quot;??_ ;_ @_ "/>
    <numFmt numFmtId="177" formatCode="#,##0.0;[Red]#,##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0" fontId="0" fillId="0" borderId="0" xfId="4" applyNumberFormat="1" applyFont="1" applyAlignment="1">
      <alignment horizontal="center"/>
    </xf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7" fillId="0" borderId="0" xfId="0" applyNumberFormat="1" applyFont="1"/>
    <xf numFmtId="164" fontId="7" fillId="0" borderId="0" xfId="0" applyNumberFormat="1" applyFont="1"/>
    <xf numFmtId="3" fontId="0" fillId="0" borderId="0" xfId="3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76" fontId="0" fillId="0" borderId="0" xfId="5" applyNumberFormat="1" applyFont="1" applyFill="1"/>
    <xf numFmtId="176" fontId="8" fillId="0" borderId="0" xfId="5" applyNumberFormat="1" applyFont="1" applyFill="1"/>
    <xf numFmtId="177" fontId="0" fillId="0" borderId="0" xfId="0" applyNumberFormat="1"/>
  </cellXfs>
  <cellStyles count="6">
    <cellStyle name="Baggrundsformat" xfId="2" xr:uid="{DE7E6DC9-8623-4E7E-A3BB-46F934E87084}"/>
    <cellStyle name="Inputformat" xfId="1" xr:uid="{CFF367B7-6624-4BD5-A464-ADFF463DEC7E}"/>
    <cellStyle name="Komma" xfId="3" builtinId="3"/>
    <cellStyle name="Komma 2" xfId="5" xr:uid="{3747CB91-69E8-46D4-A007-1DF3E37C568E}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271011336348915"/>
          <c:y val="1.81818138435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Omsætning!$B$2:$BL$2</c:f>
              <c:strCache>
                <c:ptCount val="6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</c:strCache>
            </c:strRef>
          </c:cat>
          <c:val>
            <c:numRef>
              <c:f>Omsætning!$B$3:$BL$3</c:f>
              <c:numCache>
                <c:formatCode>#,##0</c:formatCode>
                <c:ptCount val="63"/>
                <c:pt idx="0">
                  <c:v>42212</c:v>
                </c:pt>
                <c:pt idx="1">
                  <c:v>41034</c:v>
                </c:pt>
                <c:pt idx="2">
                  <c:v>38415</c:v>
                </c:pt>
                <c:pt idx="3">
                  <c:v>47219</c:v>
                </c:pt>
                <c:pt idx="4">
                  <c:v>43150</c:v>
                </c:pt>
                <c:pt idx="5">
                  <c:v>45495</c:v>
                </c:pt>
                <c:pt idx="6">
                  <c:v>42928</c:v>
                </c:pt>
                <c:pt idx="7">
                  <c:v>53142</c:v>
                </c:pt>
                <c:pt idx="8">
                  <c:v>46884</c:v>
                </c:pt>
                <c:pt idx="9">
                  <c:v>46612</c:v>
                </c:pt>
                <c:pt idx="10">
                  <c:v>43697</c:v>
                </c:pt>
                <c:pt idx="11">
                  <c:v>53849</c:v>
                </c:pt>
                <c:pt idx="12">
                  <c:v>47299</c:v>
                </c:pt>
                <c:pt idx="13">
                  <c:v>48743</c:v>
                </c:pt>
                <c:pt idx="14">
                  <c:v>43454</c:v>
                </c:pt>
                <c:pt idx="15">
                  <c:v>53704</c:v>
                </c:pt>
                <c:pt idx="16">
                  <c:v>45732</c:v>
                </c:pt>
                <c:pt idx="17">
                  <c:v>45555</c:v>
                </c:pt>
                <c:pt idx="18">
                  <c:v>43609</c:v>
                </c:pt>
                <c:pt idx="19">
                  <c:v>52611</c:v>
                </c:pt>
                <c:pt idx="20">
                  <c:v>46744</c:v>
                </c:pt>
                <c:pt idx="21">
                  <c:v>46515</c:v>
                </c:pt>
                <c:pt idx="22">
                  <c:v>45117</c:v>
                </c:pt>
                <c:pt idx="23">
                  <c:v>57649</c:v>
                </c:pt>
                <c:pt idx="24">
                  <c:v>50813</c:v>
                </c:pt>
                <c:pt idx="25">
                  <c:v>51371</c:v>
                </c:pt>
                <c:pt idx="26">
                  <c:v>47363</c:v>
                </c:pt>
                <c:pt idx="27">
                  <c:v>60509</c:v>
                </c:pt>
                <c:pt idx="28">
                  <c:v>50728</c:v>
                </c:pt>
                <c:pt idx="29">
                  <c:v>51988</c:v>
                </c:pt>
                <c:pt idx="30">
                  <c:v>47877</c:v>
                </c:pt>
                <c:pt idx="31">
                  <c:v>63210</c:v>
                </c:pt>
                <c:pt idx="32">
                  <c:v>53992</c:v>
                </c:pt>
                <c:pt idx="33">
                  <c:v>53990</c:v>
                </c:pt>
                <c:pt idx="34">
                  <c:v>50780</c:v>
                </c:pt>
                <c:pt idx="35">
                  <c:v>63567</c:v>
                </c:pt>
                <c:pt idx="36">
                  <c:v>54193</c:v>
                </c:pt>
                <c:pt idx="37">
                  <c:v>56511</c:v>
                </c:pt>
                <c:pt idx="38">
                  <c:v>51659</c:v>
                </c:pt>
                <c:pt idx="39">
                  <c:v>66897</c:v>
                </c:pt>
                <c:pt idx="40">
                  <c:v>58420</c:v>
                </c:pt>
                <c:pt idx="41">
                  <c:v>56712</c:v>
                </c:pt>
                <c:pt idx="42">
                  <c:v>55321</c:v>
                </c:pt>
                <c:pt idx="43">
                  <c:v>68818</c:v>
                </c:pt>
                <c:pt idx="44">
                  <c:v>62028</c:v>
                </c:pt>
                <c:pt idx="45">
                  <c:v>57808</c:v>
                </c:pt>
                <c:pt idx="46">
                  <c:v>57792</c:v>
                </c:pt>
                <c:pt idx="47">
                  <c:v>72153</c:v>
                </c:pt>
                <c:pt idx="48">
                  <c:v>67927</c:v>
                </c:pt>
                <c:pt idx="49">
                  <c:v>66870</c:v>
                </c:pt>
                <c:pt idx="50">
                  <c:v>64418</c:v>
                </c:pt>
                <c:pt idx="51">
                  <c:v>82228</c:v>
                </c:pt>
                <c:pt idx="52">
                  <c:v>72824</c:v>
                </c:pt>
                <c:pt idx="53">
                  <c:v>73708</c:v>
                </c:pt>
                <c:pt idx="54">
                  <c:v>73262</c:v>
                </c:pt>
                <c:pt idx="55">
                  <c:v>84749</c:v>
                </c:pt>
                <c:pt idx="56">
                  <c:v>78890</c:v>
                </c:pt>
                <c:pt idx="57">
                  <c:v>76542</c:v>
                </c:pt>
                <c:pt idx="58">
                  <c:v>71370</c:v>
                </c:pt>
                <c:pt idx="59">
                  <c:v>85732</c:v>
                </c:pt>
                <c:pt idx="60">
                  <c:v>80636</c:v>
                </c:pt>
                <c:pt idx="61">
                  <c:v>79553</c:v>
                </c:pt>
                <c:pt idx="62">
                  <c:v>75723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Omsætning!$B$2:$BL$2</c:f>
              <c:strCache>
                <c:ptCount val="6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</c:strCache>
            </c:strRef>
          </c:cat>
          <c:val>
            <c:numRef>
              <c:f>Omsætning!$B$4:$BL$4</c:f>
              <c:numCache>
                <c:formatCode>#,##0</c:formatCode>
                <c:ptCount val="63"/>
                <c:pt idx="3">
                  <c:v>42220</c:v>
                </c:pt>
                <c:pt idx="4">
                  <c:v>42454.5</c:v>
                </c:pt>
                <c:pt idx="5">
                  <c:v>43569.75</c:v>
                </c:pt>
                <c:pt idx="6">
                  <c:v>44698</c:v>
                </c:pt>
                <c:pt idx="7">
                  <c:v>46178.75</c:v>
                </c:pt>
                <c:pt idx="8">
                  <c:v>47112.25</c:v>
                </c:pt>
                <c:pt idx="9">
                  <c:v>47391.5</c:v>
                </c:pt>
                <c:pt idx="10">
                  <c:v>47583.75</c:v>
                </c:pt>
                <c:pt idx="11">
                  <c:v>47760.5</c:v>
                </c:pt>
                <c:pt idx="12">
                  <c:v>47864.25</c:v>
                </c:pt>
                <c:pt idx="13">
                  <c:v>48397</c:v>
                </c:pt>
                <c:pt idx="14">
                  <c:v>48336.25</c:v>
                </c:pt>
                <c:pt idx="15">
                  <c:v>48300</c:v>
                </c:pt>
                <c:pt idx="16">
                  <c:v>47908.25</c:v>
                </c:pt>
                <c:pt idx="17">
                  <c:v>47111.25</c:v>
                </c:pt>
                <c:pt idx="18">
                  <c:v>47150</c:v>
                </c:pt>
                <c:pt idx="19">
                  <c:v>46876.75</c:v>
                </c:pt>
                <c:pt idx="20">
                  <c:v>47129.75</c:v>
                </c:pt>
                <c:pt idx="21">
                  <c:v>47369.75</c:v>
                </c:pt>
                <c:pt idx="22">
                  <c:v>47746.75</c:v>
                </c:pt>
                <c:pt idx="23">
                  <c:v>49006.25</c:v>
                </c:pt>
                <c:pt idx="24">
                  <c:v>50023.5</c:v>
                </c:pt>
                <c:pt idx="25">
                  <c:v>51237.5</c:v>
                </c:pt>
                <c:pt idx="26">
                  <c:v>51799</c:v>
                </c:pt>
                <c:pt idx="27">
                  <c:v>52514</c:v>
                </c:pt>
                <c:pt idx="28">
                  <c:v>52492.75</c:v>
                </c:pt>
                <c:pt idx="29">
                  <c:v>52647</c:v>
                </c:pt>
                <c:pt idx="30">
                  <c:v>52775.5</c:v>
                </c:pt>
                <c:pt idx="31">
                  <c:v>53450.75</c:v>
                </c:pt>
                <c:pt idx="32">
                  <c:v>54266.75</c:v>
                </c:pt>
                <c:pt idx="33">
                  <c:v>54767.25</c:v>
                </c:pt>
                <c:pt idx="34">
                  <c:v>55493</c:v>
                </c:pt>
                <c:pt idx="35">
                  <c:v>55582.25</c:v>
                </c:pt>
                <c:pt idx="36">
                  <c:v>55632.5</c:v>
                </c:pt>
                <c:pt idx="37">
                  <c:v>56262.75</c:v>
                </c:pt>
                <c:pt idx="38">
                  <c:v>56482.5</c:v>
                </c:pt>
                <c:pt idx="39">
                  <c:v>57315</c:v>
                </c:pt>
                <c:pt idx="40">
                  <c:v>58371.75</c:v>
                </c:pt>
                <c:pt idx="41">
                  <c:v>58422</c:v>
                </c:pt>
                <c:pt idx="42">
                  <c:v>59337.5</c:v>
                </c:pt>
                <c:pt idx="43">
                  <c:v>59817.75</c:v>
                </c:pt>
                <c:pt idx="44">
                  <c:v>60719.75</c:v>
                </c:pt>
                <c:pt idx="45">
                  <c:v>60993.75</c:v>
                </c:pt>
                <c:pt idx="46">
                  <c:v>61611.5</c:v>
                </c:pt>
                <c:pt idx="47">
                  <c:v>62445.25</c:v>
                </c:pt>
                <c:pt idx="48">
                  <c:v>63920</c:v>
                </c:pt>
                <c:pt idx="49">
                  <c:v>66185.5</c:v>
                </c:pt>
                <c:pt idx="50">
                  <c:v>67842</c:v>
                </c:pt>
                <c:pt idx="51">
                  <c:v>70360.75</c:v>
                </c:pt>
                <c:pt idx="52">
                  <c:v>71585</c:v>
                </c:pt>
                <c:pt idx="53">
                  <c:v>73294.5</c:v>
                </c:pt>
                <c:pt idx="54">
                  <c:v>75505.5</c:v>
                </c:pt>
                <c:pt idx="55">
                  <c:v>76135.75</c:v>
                </c:pt>
                <c:pt idx="56">
                  <c:v>77652.25</c:v>
                </c:pt>
                <c:pt idx="57">
                  <c:v>78360.75</c:v>
                </c:pt>
                <c:pt idx="58">
                  <c:v>77887.75</c:v>
                </c:pt>
                <c:pt idx="59">
                  <c:v>78133.5</c:v>
                </c:pt>
                <c:pt idx="60">
                  <c:v>78570</c:v>
                </c:pt>
                <c:pt idx="61">
                  <c:v>79322.75</c:v>
                </c:pt>
                <c:pt idx="62">
                  <c:v>80411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Eksport!$B$2:$BL$2</c:f>
              <c:strCache>
                <c:ptCount val="6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</c:strCache>
            </c:strRef>
          </c:cat>
          <c:val>
            <c:numRef>
              <c:f>Eksport!$B$3:$BL$3</c:f>
              <c:numCache>
                <c:formatCode>#,##0</c:formatCode>
                <c:ptCount val="63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23426</c:v>
                </c:pt>
                <c:pt idx="49">
                  <c:v>23632</c:v>
                </c:pt>
                <c:pt idx="50">
                  <c:v>23458</c:v>
                </c:pt>
                <c:pt idx="51">
                  <c:v>30264</c:v>
                </c:pt>
                <c:pt idx="52">
                  <c:v>25096</c:v>
                </c:pt>
                <c:pt idx="53">
                  <c:v>26763</c:v>
                </c:pt>
                <c:pt idx="54">
                  <c:v>27062</c:v>
                </c:pt>
                <c:pt idx="55">
                  <c:v>29987</c:v>
                </c:pt>
                <c:pt idx="56">
                  <c:v>26800</c:v>
                </c:pt>
                <c:pt idx="57">
                  <c:v>26368</c:v>
                </c:pt>
                <c:pt idx="58">
                  <c:v>24593</c:v>
                </c:pt>
                <c:pt idx="59">
                  <c:v>29544</c:v>
                </c:pt>
                <c:pt idx="60">
                  <c:v>27369</c:v>
                </c:pt>
                <c:pt idx="61">
                  <c:v>27778</c:v>
                </c:pt>
                <c:pt idx="62">
                  <c:v>27856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Eksport!$B$2:$BL$2</c:f>
              <c:strCache>
                <c:ptCount val="63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</c:strCache>
            </c:strRef>
          </c:cat>
          <c:val>
            <c:numRef>
              <c:f>Eksport!$B$5:$BL$5</c:f>
              <c:numCache>
                <c:formatCode>#,##0</c:formatCode>
                <c:ptCount val="63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21351.75</c:v>
                </c:pt>
                <c:pt idx="49">
                  <c:v>22568</c:v>
                </c:pt>
                <c:pt idx="50">
                  <c:v>23593.5</c:v>
                </c:pt>
                <c:pt idx="51">
                  <c:v>25195</c:v>
                </c:pt>
                <c:pt idx="52">
                  <c:v>25612.5</c:v>
                </c:pt>
                <c:pt idx="53">
                  <c:v>26395.25</c:v>
                </c:pt>
                <c:pt idx="54">
                  <c:v>27296.25</c:v>
                </c:pt>
                <c:pt idx="55">
                  <c:v>27227</c:v>
                </c:pt>
                <c:pt idx="56">
                  <c:v>27653</c:v>
                </c:pt>
                <c:pt idx="57">
                  <c:v>27554.25</c:v>
                </c:pt>
                <c:pt idx="58">
                  <c:v>26937</c:v>
                </c:pt>
                <c:pt idx="59">
                  <c:v>26826.25</c:v>
                </c:pt>
                <c:pt idx="60">
                  <c:v>26968.5</c:v>
                </c:pt>
                <c:pt idx="61">
                  <c:v>27321</c:v>
                </c:pt>
                <c:pt idx="62">
                  <c:v>28136.75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Eksport!$B$2:$BL$2</c15:sqref>
                        </c15:formulaRef>
                      </c:ext>
                    </c:extLst>
                    <c:strCache>
                      <c:ptCount val="63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  <c:pt idx="60">
                        <c:v>2024K1</c:v>
                      </c:pt>
                      <c:pt idx="61">
                        <c:v>2024K2</c:v>
                      </c:pt>
                      <c:pt idx="62">
                        <c:v>2024K3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Eksport!$B$4:$BL$4</c15:sqref>
                        </c15:formulaRef>
                      </c:ext>
                    </c:extLst>
                    <c:numCache>
                      <c:formatCode>#,##0</c:formatCode>
                      <c:ptCount val="63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  <c:pt idx="60">
                        <c:v>86439</c:v>
                      </c:pt>
                      <c:pt idx="61">
                        <c:v>86439</c:v>
                      </c:pt>
                      <c:pt idx="62">
                        <c:v>75723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Beskæftigede!$B$2:$AV$2</c:f>
              <c:strCache>
                <c:ptCount val="47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</c:strCache>
            </c:strRef>
          </c:cat>
          <c:val>
            <c:numRef>
              <c:f>Beskæftigede!$B$3:$AV$3</c:f>
              <c:numCache>
                <c:formatCode>#,##0</c:formatCode>
                <c:ptCount val="47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107288.62517000166</c:v>
                </c:pt>
                <c:pt idx="41">
                  <c:v>107247.50647300189</c:v>
                </c:pt>
                <c:pt idx="42">
                  <c:v>106497.73164600151</c:v>
                </c:pt>
                <c:pt idx="43">
                  <c:v>107395.29877766887</c:v>
                </c:pt>
                <c:pt idx="44" formatCode="_ * #,##0_ ;_ * \-#,##0_ ;_ * &quot;-&quot;??_ ;_ @_ ">
                  <c:v>106988.88432300219</c:v>
                </c:pt>
                <c:pt idx="45" formatCode="_ * #,##0_ ;_ * \-#,##0_ ;_ * &quot;-&quot;??_ ;_ @_ ">
                  <c:v>106928.46321000208</c:v>
                </c:pt>
                <c:pt idx="46">
                  <c:v>105975.19151233618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Løn!$B$2:$AV$2</c:f>
              <c:strCache>
                <c:ptCount val="47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</c:strCache>
            </c:strRef>
          </c:cat>
          <c:val>
            <c:numRef>
              <c:f>Løn!$B$4:$AV$4</c:f>
              <c:numCache>
                <c:formatCode>#,##0</c:formatCode>
                <c:ptCount val="47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52529.544112686548</c:v>
                </c:pt>
                <c:pt idx="41">
                  <c:v>52886.614835528526</c:v>
                </c:pt>
                <c:pt idx="42">
                  <c:v>53455.56071317575</c:v>
                </c:pt>
                <c:pt idx="43">
                  <c:v>53913.966097928802</c:v>
                </c:pt>
                <c:pt idx="44">
                  <c:v>54345.565305581695</c:v>
                </c:pt>
                <c:pt idx="45">
                  <c:v>55026.640925266845</c:v>
                </c:pt>
                <c:pt idx="46">
                  <c:v>55585.478566773425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M88"/>
  <sheetViews>
    <sheetView tabSelected="1" workbookViewId="0"/>
  </sheetViews>
  <sheetFormatPr defaultRowHeight="15"/>
  <cols>
    <col min="1" max="1" width="47.7109375" customWidth="1"/>
    <col min="2" max="61" width="10.28515625" customWidth="1"/>
  </cols>
  <sheetData>
    <row r="1" spans="1:65" ht="18.75">
      <c r="A1" s="2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</row>
    <row r="2" spans="1:65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7" t="s">
        <v>59</v>
      </c>
      <c r="BI2" s="11" t="s">
        <v>60</v>
      </c>
      <c r="BJ2" s="47" t="s">
        <v>82</v>
      </c>
      <c r="BK2" s="47" t="s">
        <v>83</v>
      </c>
      <c r="BL2" s="47" t="s">
        <v>85</v>
      </c>
    </row>
    <row r="3" spans="1:65" s="13" customFormat="1">
      <c r="A3" s="13" t="s">
        <v>61</v>
      </c>
      <c r="B3" s="33">
        <f>SUM(B7:B12)</f>
        <v>42212</v>
      </c>
      <c r="C3" s="33">
        <f t="shared" ref="C3:BD3" si="0">SUM(C7:C12)</f>
        <v>41034</v>
      </c>
      <c r="D3" s="33">
        <f t="shared" si="0"/>
        <v>38415</v>
      </c>
      <c r="E3" s="33">
        <f t="shared" si="0"/>
        <v>47219</v>
      </c>
      <c r="F3" s="33">
        <f t="shared" si="0"/>
        <v>43150</v>
      </c>
      <c r="G3" s="33">
        <f t="shared" si="0"/>
        <v>45495</v>
      </c>
      <c r="H3" s="33">
        <f t="shared" si="0"/>
        <v>42928</v>
      </c>
      <c r="I3" s="33">
        <f t="shared" si="0"/>
        <v>53142</v>
      </c>
      <c r="J3" s="33">
        <f t="shared" si="0"/>
        <v>46884</v>
      </c>
      <c r="K3" s="33">
        <f t="shared" si="0"/>
        <v>46612</v>
      </c>
      <c r="L3" s="33">
        <f t="shared" si="0"/>
        <v>43697</v>
      </c>
      <c r="M3" s="33">
        <f t="shared" si="0"/>
        <v>53849</v>
      </c>
      <c r="N3" s="33">
        <f t="shared" si="0"/>
        <v>47299</v>
      </c>
      <c r="O3" s="33">
        <f t="shared" si="0"/>
        <v>48743</v>
      </c>
      <c r="P3" s="33">
        <f t="shared" si="0"/>
        <v>43454</v>
      </c>
      <c r="Q3" s="33">
        <f t="shared" si="0"/>
        <v>53704</v>
      </c>
      <c r="R3" s="33">
        <f t="shared" si="0"/>
        <v>45732</v>
      </c>
      <c r="S3" s="33">
        <f t="shared" si="0"/>
        <v>45555</v>
      </c>
      <c r="T3" s="33">
        <f t="shared" si="0"/>
        <v>43609</v>
      </c>
      <c r="U3" s="33">
        <f t="shared" si="0"/>
        <v>52611</v>
      </c>
      <c r="V3" s="33">
        <f t="shared" si="0"/>
        <v>46744</v>
      </c>
      <c r="W3" s="33">
        <f t="shared" si="0"/>
        <v>46515</v>
      </c>
      <c r="X3" s="33">
        <f t="shared" si="0"/>
        <v>45117</v>
      </c>
      <c r="Y3" s="33">
        <f t="shared" si="0"/>
        <v>57649</v>
      </c>
      <c r="Z3" s="33">
        <f t="shared" si="0"/>
        <v>50813</v>
      </c>
      <c r="AA3" s="33">
        <f t="shared" si="0"/>
        <v>51371</v>
      </c>
      <c r="AB3" s="33">
        <f t="shared" si="0"/>
        <v>47363</v>
      </c>
      <c r="AC3" s="33">
        <f t="shared" si="0"/>
        <v>60509</v>
      </c>
      <c r="AD3" s="33">
        <f t="shared" si="0"/>
        <v>50728</v>
      </c>
      <c r="AE3" s="33">
        <f t="shared" si="0"/>
        <v>51988</v>
      </c>
      <c r="AF3" s="33">
        <f t="shared" si="0"/>
        <v>47877</v>
      </c>
      <c r="AG3" s="33">
        <f t="shared" si="0"/>
        <v>63210</v>
      </c>
      <c r="AH3" s="33">
        <f t="shared" si="0"/>
        <v>53992</v>
      </c>
      <c r="AI3" s="33">
        <f t="shared" si="0"/>
        <v>53990</v>
      </c>
      <c r="AJ3" s="33">
        <f t="shared" si="0"/>
        <v>50780</v>
      </c>
      <c r="AK3" s="33">
        <f t="shared" si="0"/>
        <v>63567</v>
      </c>
      <c r="AL3" s="33">
        <f t="shared" si="0"/>
        <v>54193</v>
      </c>
      <c r="AM3" s="33">
        <f t="shared" si="0"/>
        <v>56511</v>
      </c>
      <c r="AN3" s="33">
        <f t="shared" si="0"/>
        <v>51659</v>
      </c>
      <c r="AO3" s="33">
        <f t="shared" si="0"/>
        <v>66897</v>
      </c>
      <c r="AP3" s="33">
        <f t="shared" si="0"/>
        <v>58420</v>
      </c>
      <c r="AQ3" s="33">
        <f t="shared" si="0"/>
        <v>56712</v>
      </c>
      <c r="AR3" s="33">
        <f t="shared" si="0"/>
        <v>55321</v>
      </c>
      <c r="AS3" s="33">
        <f t="shared" si="0"/>
        <v>68818</v>
      </c>
      <c r="AT3" s="33">
        <f t="shared" si="0"/>
        <v>62028</v>
      </c>
      <c r="AU3" s="33">
        <f t="shared" si="0"/>
        <v>57808</v>
      </c>
      <c r="AV3" s="33">
        <f t="shared" si="0"/>
        <v>57792</v>
      </c>
      <c r="AW3" s="33">
        <f t="shared" si="0"/>
        <v>72153</v>
      </c>
      <c r="AX3" s="33">
        <f t="shared" si="0"/>
        <v>67927</v>
      </c>
      <c r="AY3" s="33">
        <f t="shared" si="0"/>
        <v>66870</v>
      </c>
      <c r="AZ3" s="33">
        <f t="shared" si="0"/>
        <v>64418</v>
      </c>
      <c r="BA3" s="33">
        <f t="shared" si="0"/>
        <v>82228</v>
      </c>
      <c r="BB3" s="33">
        <f t="shared" si="0"/>
        <v>72824</v>
      </c>
      <c r="BC3" s="33">
        <f t="shared" si="0"/>
        <v>73708</v>
      </c>
      <c r="BD3" s="33">
        <f t="shared" si="0"/>
        <v>73262</v>
      </c>
      <c r="BE3" s="33">
        <f t="shared" ref="BE3:BK3" si="1">SUM(BE7:BE12)</f>
        <v>84749</v>
      </c>
      <c r="BF3" s="33">
        <f t="shared" si="1"/>
        <v>78890</v>
      </c>
      <c r="BG3" s="33">
        <f t="shared" si="1"/>
        <v>76542</v>
      </c>
      <c r="BH3" s="33">
        <f t="shared" si="1"/>
        <v>71370</v>
      </c>
      <c r="BI3" s="33">
        <f t="shared" si="1"/>
        <v>85732</v>
      </c>
      <c r="BJ3" s="33">
        <f t="shared" si="1"/>
        <v>80636</v>
      </c>
      <c r="BK3" s="33">
        <f t="shared" si="1"/>
        <v>79553</v>
      </c>
      <c r="BL3" s="33">
        <f>SUM(BL7:BL12)</f>
        <v>75723</v>
      </c>
    </row>
    <row r="4" spans="1:65" s="25" customFormat="1">
      <c r="A4" s="26" t="s">
        <v>62</v>
      </c>
      <c r="B4" s="52"/>
      <c r="C4" s="52"/>
      <c r="D4" s="52"/>
      <c r="E4" s="34">
        <f>AVERAGE(B3:E3)</f>
        <v>42220</v>
      </c>
      <c r="F4" s="34">
        <f t="shared" ref="F4:BF4" si="2">AVERAGE(C3:F3)</f>
        <v>42454.5</v>
      </c>
      <c r="G4" s="34">
        <f t="shared" si="2"/>
        <v>43569.75</v>
      </c>
      <c r="H4" s="34">
        <f t="shared" si="2"/>
        <v>44698</v>
      </c>
      <c r="I4" s="34">
        <f t="shared" si="2"/>
        <v>46178.75</v>
      </c>
      <c r="J4" s="34">
        <f t="shared" si="2"/>
        <v>47112.25</v>
      </c>
      <c r="K4" s="34">
        <f t="shared" si="2"/>
        <v>47391.5</v>
      </c>
      <c r="L4" s="34">
        <f t="shared" si="2"/>
        <v>47583.75</v>
      </c>
      <c r="M4" s="34">
        <f t="shared" si="2"/>
        <v>47760.5</v>
      </c>
      <c r="N4" s="34">
        <f t="shared" si="2"/>
        <v>47864.25</v>
      </c>
      <c r="O4" s="34">
        <f t="shared" si="2"/>
        <v>48397</v>
      </c>
      <c r="P4" s="34">
        <f t="shared" si="2"/>
        <v>48336.25</v>
      </c>
      <c r="Q4" s="34">
        <f t="shared" si="2"/>
        <v>48300</v>
      </c>
      <c r="R4" s="34">
        <f t="shared" si="2"/>
        <v>47908.25</v>
      </c>
      <c r="S4" s="34">
        <f t="shared" si="2"/>
        <v>47111.25</v>
      </c>
      <c r="T4" s="34">
        <f t="shared" si="2"/>
        <v>47150</v>
      </c>
      <c r="U4" s="34">
        <f t="shared" si="2"/>
        <v>46876.75</v>
      </c>
      <c r="V4" s="34">
        <f t="shared" si="2"/>
        <v>47129.75</v>
      </c>
      <c r="W4" s="34">
        <f t="shared" si="2"/>
        <v>47369.75</v>
      </c>
      <c r="X4" s="34">
        <f t="shared" si="2"/>
        <v>47746.75</v>
      </c>
      <c r="Y4" s="34">
        <f t="shared" si="2"/>
        <v>49006.25</v>
      </c>
      <c r="Z4" s="34">
        <f t="shared" si="2"/>
        <v>50023.5</v>
      </c>
      <c r="AA4" s="34">
        <f t="shared" si="2"/>
        <v>51237.5</v>
      </c>
      <c r="AB4" s="34">
        <f t="shared" si="2"/>
        <v>51799</v>
      </c>
      <c r="AC4" s="34">
        <f t="shared" si="2"/>
        <v>52514</v>
      </c>
      <c r="AD4" s="34">
        <f t="shared" si="2"/>
        <v>52492.75</v>
      </c>
      <c r="AE4" s="34">
        <f t="shared" si="2"/>
        <v>52647</v>
      </c>
      <c r="AF4" s="34">
        <f t="shared" si="2"/>
        <v>52775.5</v>
      </c>
      <c r="AG4" s="34">
        <f t="shared" si="2"/>
        <v>53450.75</v>
      </c>
      <c r="AH4" s="34">
        <f t="shared" si="2"/>
        <v>54266.75</v>
      </c>
      <c r="AI4" s="34">
        <f t="shared" si="2"/>
        <v>54767.25</v>
      </c>
      <c r="AJ4" s="34">
        <f t="shared" si="2"/>
        <v>55493</v>
      </c>
      <c r="AK4" s="34">
        <f t="shared" si="2"/>
        <v>55582.25</v>
      </c>
      <c r="AL4" s="34">
        <f t="shared" si="2"/>
        <v>55632.5</v>
      </c>
      <c r="AM4" s="34">
        <f t="shared" si="2"/>
        <v>56262.75</v>
      </c>
      <c r="AN4" s="34">
        <f t="shared" si="2"/>
        <v>56482.5</v>
      </c>
      <c r="AO4" s="34">
        <f t="shared" si="2"/>
        <v>57315</v>
      </c>
      <c r="AP4" s="34">
        <f t="shared" si="2"/>
        <v>58371.75</v>
      </c>
      <c r="AQ4" s="34">
        <f t="shared" si="2"/>
        <v>58422</v>
      </c>
      <c r="AR4" s="34">
        <f t="shared" si="2"/>
        <v>59337.5</v>
      </c>
      <c r="AS4" s="34">
        <f t="shared" si="2"/>
        <v>59817.75</v>
      </c>
      <c r="AT4" s="34">
        <f t="shared" si="2"/>
        <v>60719.75</v>
      </c>
      <c r="AU4" s="34">
        <f t="shared" si="2"/>
        <v>60993.75</v>
      </c>
      <c r="AV4" s="34">
        <f t="shared" si="2"/>
        <v>61611.5</v>
      </c>
      <c r="AW4" s="34">
        <f t="shared" si="2"/>
        <v>62445.25</v>
      </c>
      <c r="AX4" s="34">
        <f t="shared" si="2"/>
        <v>63920</v>
      </c>
      <c r="AY4" s="34">
        <f t="shared" si="2"/>
        <v>66185.5</v>
      </c>
      <c r="AZ4" s="34">
        <f t="shared" si="2"/>
        <v>67842</v>
      </c>
      <c r="BA4" s="34">
        <f t="shared" si="2"/>
        <v>70360.75</v>
      </c>
      <c r="BB4" s="34">
        <f t="shared" si="2"/>
        <v>71585</v>
      </c>
      <c r="BC4" s="34">
        <f t="shared" si="2"/>
        <v>73294.5</v>
      </c>
      <c r="BD4" s="34">
        <f t="shared" si="2"/>
        <v>75505.5</v>
      </c>
      <c r="BE4" s="34">
        <f t="shared" si="2"/>
        <v>76135.75</v>
      </c>
      <c r="BF4" s="34">
        <f t="shared" si="2"/>
        <v>77652.25</v>
      </c>
      <c r="BG4" s="34">
        <f t="shared" ref="BG4:BL4" si="3">AVERAGE(BD3:BG3)</f>
        <v>78360.75</v>
      </c>
      <c r="BH4" s="34">
        <f t="shared" si="3"/>
        <v>77887.75</v>
      </c>
      <c r="BI4" s="34">
        <f t="shared" si="3"/>
        <v>78133.5</v>
      </c>
      <c r="BJ4" s="34">
        <f t="shared" si="3"/>
        <v>78570</v>
      </c>
      <c r="BK4" s="34">
        <f t="shared" si="3"/>
        <v>79322.75</v>
      </c>
      <c r="BL4" s="34">
        <f t="shared" si="3"/>
        <v>80411</v>
      </c>
    </row>
    <row r="5" spans="1:65" s="13" customFormat="1">
      <c r="A5" s="26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5" s="13" customFormat="1">
      <c r="A6" s="25" t="s">
        <v>63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7" t="s">
        <v>46</v>
      </c>
      <c r="AV6" s="27" t="s">
        <v>47</v>
      </c>
      <c r="AW6" s="28" t="s">
        <v>48</v>
      </c>
      <c r="AX6" s="11" t="s">
        <v>49</v>
      </c>
      <c r="AY6" s="11" t="s">
        <v>50</v>
      </c>
      <c r="AZ6" s="27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7" t="s">
        <v>57</v>
      </c>
      <c r="BG6" s="47" t="s">
        <v>58</v>
      </c>
      <c r="BH6" s="47" t="s">
        <v>59</v>
      </c>
      <c r="BI6" s="11" t="s">
        <v>60</v>
      </c>
      <c r="BJ6" s="47" t="s">
        <v>82</v>
      </c>
      <c r="BK6" s="47" t="s">
        <v>83</v>
      </c>
      <c r="BL6" s="47" t="s">
        <v>85</v>
      </c>
    </row>
    <row r="7" spans="1:65" s="13" customFormat="1">
      <c r="A7" s="13" t="s">
        <v>64</v>
      </c>
      <c r="B7" s="3">
        <v>2135</v>
      </c>
      <c r="C7" s="3">
        <v>1823</v>
      </c>
      <c r="D7" s="3">
        <v>1970</v>
      </c>
      <c r="E7" s="3">
        <v>2483</v>
      </c>
      <c r="F7" s="3">
        <v>2257</v>
      </c>
      <c r="G7" s="3">
        <v>2310</v>
      </c>
      <c r="H7" s="3">
        <v>2359</v>
      </c>
      <c r="I7" s="3">
        <v>2713</v>
      </c>
      <c r="J7" s="3">
        <v>2263</v>
      </c>
      <c r="K7" s="3">
        <v>2099</v>
      </c>
      <c r="L7" s="3">
        <v>2027</v>
      </c>
      <c r="M7" s="3">
        <v>2398</v>
      </c>
      <c r="N7" s="3">
        <v>2260</v>
      </c>
      <c r="O7" s="3">
        <v>2224</v>
      </c>
      <c r="P7" s="3">
        <v>1907</v>
      </c>
      <c r="Q7" s="3">
        <v>2204</v>
      </c>
      <c r="R7" s="3">
        <v>2010</v>
      </c>
      <c r="S7" s="3">
        <v>2143</v>
      </c>
      <c r="T7" s="3">
        <v>1990</v>
      </c>
      <c r="U7" s="3">
        <v>2334</v>
      </c>
      <c r="V7" s="3">
        <v>1972</v>
      </c>
      <c r="W7" s="3">
        <v>2138</v>
      </c>
      <c r="X7" s="3">
        <v>2039</v>
      </c>
      <c r="Y7" s="3">
        <v>2593</v>
      </c>
      <c r="Z7" s="3">
        <v>2081</v>
      </c>
      <c r="AA7" s="3">
        <v>2302</v>
      </c>
      <c r="AB7" s="3">
        <v>2116</v>
      </c>
      <c r="AC7" s="3">
        <v>2431</v>
      </c>
      <c r="AD7" s="3">
        <v>1998</v>
      </c>
      <c r="AE7" s="3">
        <v>2066</v>
      </c>
      <c r="AF7" s="3">
        <v>1844</v>
      </c>
      <c r="AG7" s="3">
        <v>2221</v>
      </c>
      <c r="AH7" s="3">
        <v>1969</v>
      </c>
      <c r="AI7" s="3">
        <v>2029</v>
      </c>
      <c r="AJ7" s="3">
        <v>1897</v>
      </c>
      <c r="AK7" s="3">
        <v>2249</v>
      </c>
      <c r="AL7" s="3">
        <v>2019</v>
      </c>
      <c r="AM7" s="3">
        <v>2232</v>
      </c>
      <c r="AN7" s="3">
        <v>2258</v>
      </c>
      <c r="AO7" s="3">
        <v>2314</v>
      </c>
      <c r="AP7" s="3">
        <v>2470</v>
      </c>
      <c r="AQ7" s="3">
        <v>2400</v>
      </c>
      <c r="AR7" s="3">
        <v>2165</v>
      </c>
      <c r="AS7" s="3">
        <v>2660</v>
      </c>
      <c r="AT7" s="3">
        <v>2190</v>
      </c>
      <c r="AU7" s="3">
        <v>1955</v>
      </c>
      <c r="AV7" s="3">
        <v>2039</v>
      </c>
      <c r="AW7" s="3">
        <v>2330</v>
      </c>
      <c r="AX7" s="3">
        <v>2367</v>
      </c>
      <c r="AY7" s="3">
        <v>2384</v>
      </c>
      <c r="AZ7" s="3">
        <v>2367</v>
      </c>
      <c r="BA7" s="3">
        <v>2551</v>
      </c>
      <c r="BB7" s="3">
        <v>2009</v>
      </c>
      <c r="BC7" s="3">
        <v>2108</v>
      </c>
      <c r="BD7" s="3">
        <v>1801</v>
      </c>
      <c r="BE7" s="3">
        <v>2136</v>
      </c>
      <c r="BF7" s="3">
        <v>2024</v>
      </c>
      <c r="BG7" s="3">
        <v>1870</v>
      </c>
      <c r="BH7" s="3">
        <v>1671</v>
      </c>
      <c r="BI7" s="3">
        <v>1928</v>
      </c>
      <c r="BJ7" s="3">
        <v>1647</v>
      </c>
      <c r="BK7" s="3">
        <v>1731</v>
      </c>
      <c r="BL7" s="20">
        <v>1565</v>
      </c>
      <c r="BM7" s="55"/>
    </row>
    <row r="8" spans="1:65" s="13" customFormat="1">
      <c r="A8" s="13" t="s">
        <v>65</v>
      </c>
      <c r="B8" s="3">
        <v>13024</v>
      </c>
      <c r="C8" s="3">
        <v>12266</v>
      </c>
      <c r="D8" s="3">
        <v>11674</v>
      </c>
      <c r="E8" s="3">
        <v>14598</v>
      </c>
      <c r="F8" s="3">
        <v>13080</v>
      </c>
      <c r="G8" s="3">
        <v>13273</v>
      </c>
      <c r="H8" s="3">
        <v>12869</v>
      </c>
      <c r="I8" s="3">
        <v>16548</v>
      </c>
      <c r="J8" s="3">
        <v>14504</v>
      </c>
      <c r="K8" s="3">
        <v>14111</v>
      </c>
      <c r="L8" s="3">
        <v>13482</v>
      </c>
      <c r="M8" s="3">
        <v>17242</v>
      </c>
      <c r="N8" s="3">
        <v>14951</v>
      </c>
      <c r="O8" s="3">
        <v>14787</v>
      </c>
      <c r="P8" s="3">
        <v>13198</v>
      </c>
      <c r="Q8" s="3">
        <v>17166</v>
      </c>
      <c r="R8" s="3">
        <v>14438</v>
      </c>
      <c r="S8" s="3">
        <v>14253</v>
      </c>
      <c r="T8" s="3">
        <v>14292</v>
      </c>
      <c r="U8" s="3">
        <v>16698</v>
      </c>
      <c r="V8" s="3">
        <v>14944</v>
      </c>
      <c r="W8" s="3">
        <v>14744</v>
      </c>
      <c r="X8" s="3">
        <v>14269</v>
      </c>
      <c r="Y8" s="3">
        <v>19236</v>
      </c>
      <c r="Z8" s="3">
        <v>16712</v>
      </c>
      <c r="AA8" s="3">
        <v>16718</v>
      </c>
      <c r="AB8" s="3">
        <v>15051</v>
      </c>
      <c r="AC8" s="3">
        <v>20164</v>
      </c>
      <c r="AD8" s="3">
        <v>16144</v>
      </c>
      <c r="AE8" s="3">
        <v>16720</v>
      </c>
      <c r="AF8" s="3">
        <v>14574</v>
      </c>
      <c r="AG8" s="3">
        <v>21258</v>
      </c>
      <c r="AH8" s="3">
        <v>17408</v>
      </c>
      <c r="AI8" s="3">
        <v>17199</v>
      </c>
      <c r="AJ8" s="3">
        <v>16324</v>
      </c>
      <c r="AK8" s="3">
        <v>20235</v>
      </c>
      <c r="AL8" s="3">
        <v>17125</v>
      </c>
      <c r="AM8" s="3">
        <v>18257</v>
      </c>
      <c r="AN8" s="3">
        <v>16156</v>
      </c>
      <c r="AO8" s="3">
        <v>22305</v>
      </c>
      <c r="AP8" s="3">
        <v>18540</v>
      </c>
      <c r="AQ8" s="3">
        <v>17396</v>
      </c>
      <c r="AR8" s="3">
        <v>16881</v>
      </c>
      <c r="AS8" s="3">
        <v>22000</v>
      </c>
      <c r="AT8" s="3">
        <v>19384</v>
      </c>
      <c r="AU8" s="3">
        <v>18630</v>
      </c>
      <c r="AV8" s="3">
        <v>17856</v>
      </c>
      <c r="AW8" s="3">
        <v>23893</v>
      </c>
      <c r="AX8" s="3">
        <v>23442</v>
      </c>
      <c r="AY8" s="3">
        <v>22971</v>
      </c>
      <c r="AZ8" s="3">
        <v>21371</v>
      </c>
      <c r="BA8" s="3">
        <v>28209</v>
      </c>
      <c r="BB8" s="3">
        <v>24499</v>
      </c>
      <c r="BC8" s="3">
        <v>26089</v>
      </c>
      <c r="BD8" s="3">
        <v>25898</v>
      </c>
      <c r="BE8" s="3">
        <v>28755</v>
      </c>
      <c r="BF8" s="3">
        <v>25788</v>
      </c>
      <c r="BG8" s="3">
        <v>25395</v>
      </c>
      <c r="BH8" s="3">
        <v>21928</v>
      </c>
      <c r="BI8" s="3">
        <v>26793</v>
      </c>
      <c r="BJ8" s="3">
        <v>23724</v>
      </c>
      <c r="BK8" s="3">
        <v>23818</v>
      </c>
      <c r="BL8" s="20">
        <v>20958</v>
      </c>
      <c r="BM8" s="55"/>
    </row>
    <row r="9" spans="1:65">
      <c r="A9" t="s">
        <v>66</v>
      </c>
      <c r="B9" s="3">
        <v>642</v>
      </c>
      <c r="C9" s="3">
        <v>633</v>
      </c>
      <c r="D9" s="3">
        <v>555</v>
      </c>
      <c r="E9" s="3">
        <v>705</v>
      </c>
      <c r="F9" s="3">
        <v>1046</v>
      </c>
      <c r="G9" s="3">
        <v>1413</v>
      </c>
      <c r="H9" s="3">
        <v>971</v>
      </c>
      <c r="I9" s="3">
        <v>1577</v>
      </c>
      <c r="J9" s="3">
        <v>1185</v>
      </c>
      <c r="K9" s="3">
        <v>1440</v>
      </c>
      <c r="L9" s="3">
        <v>1175</v>
      </c>
      <c r="M9" s="3">
        <v>1331</v>
      </c>
      <c r="N9" s="3">
        <v>1045</v>
      </c>
      <c r="O9" s="3">
        <v>1027</v>
      </c>
      <c r="P9" s="3">
        <v>998</v>
      </c>
      <c r="Q9" s="3">
        <v>1324</v>
      </c>
      <c r="R9" s="3">
        <v>1205</v>
      </c>
      <c r="S9" s="3">
        <v>1153</v>
      </c>
      <c r="T9" s="3">
        <v>1188</v>
      </c>
      <c r="U9" s="3">
        <v>1485</v>
      </c>
      <c r="V9" s="3">
        <v>1648</v>
      </c>
      <c r="W9" s="3">
        <v>1645</v>
      </c>
      <c r="X9" s="3">
        <v>1777</v>
      </c>
      <c r="Y9" s="3">
        <v>2217</v>
      </c>
      <c r="Z9" s="3">
        <v>1910</v>
      </c>
      <c r="AA9" s="3">
        <v>2047</v>
      </c>
      <c r="AB9" s="3">
        <v>1878</v>
      </c>
      <c r="AC9" s="3">
        <v>2646</v>
      </c>
      <c r="AD9" s="3">
        <v>2118</v>
      </c>
      <c r="AE9" s="3">
        <v>2062</v>
      </c>
      <c r="AF9" s="3">
        <v>2143</v>
      </c>
      <c r="AG9" s="3">
        <v>2466</v>
      </c>
      <c r="AH9" s="3">
        <v>2379</v>
      </c>
      <c r="AI9" s="3">
        <v>2284</v>
      </c>
      <c r="AJ9" s="3">
        <v>1947</v>
      </c>
      <c r="AK9" s="3">
        <v>2710</v>
      </c>
      <c r="AL9" s="3">
        <v>2354</v>
      </c>
      <c r="AM9" s="3">
        <v>2521</v>
      </c>
      <c r="AN9" s="3">
        <v>2111</v>
      </c>
      <c r="AO9" s="3">
        <v>3337</v>
      </c>
      <c r="AP9" s="3">
        <v>3149</v>
      </c>
      <c r="AQ9" s="3">
        <v>2807</v>
      </c>
      <c r="AR9" s="3">
        <v>2870</v>
      </c>
      <c r="AS9" s="3">
        <v>3805</v>
      </c>
      <c r="AT9" s="3">
        <v>3964</v>
      </c>
      <c r="AU9" s="3">
        <v>3226</v>
      </c>
      <c r="AV9" s="3">
        <v>3326</v>
      </c>
      <c r="AW9" s="3">
        <v>4177</v>
      </c>
      <c r="AX9" s="3">
        <v>3698</v>
      </c>
      <c r="AY9" s="3">
        <v>3580</v>
      </c>
      <c r="AZ9" s="3">
        <v>3386</v>
      </c>
      <c r="BA9" s="3">
        <v>5143</v>
      </c>
      <c r="BB9" s="3">
        <v>4036</v>
      </c>
      <c r="BC9" s="3">
        <v>4397</v>
      </c>
      <c r="BD9" s="3">
        <v>3857</v>
      </c>
      <c r="BE9" s="3">
        <v>5606</v>
      </c>
      <c r="BF9" s="3">
        <v>4691</v>
      </c>
      <c r="BG9" s="3">
        <v>4626</v>
      </c>
      <c r="BH9" s="3">
        <v>4313</v>
      </c>
      <c r="BI9" s="3">
        <v>5832</v>
      </c>
      <c r="BJ9" s="3">
        <v>5447</v>
      </c>
      <c r="BK9" s="3">
        <v>5164</v>
      </c>
      <c r="BL9" s="20">
        <v>5167</v>
      </c>
      <c r="BM9" s="55"/>
    </row>
    <row r="10" spans="1:65">
      <c r="A10" t="s">
        <v>67</v>
      </c>
      <c r="B10" s="3">
        <v>10358</v>
      </c>
      <c r="C10" s="3">
        <v>10760</v>
      </c>
      <c r="D10" s="3">
        <v>10297</v>
      </c>
      <c r="E10" s="3">
        <v>11193</v>
      </c>
      <c r="F10" s="3">
        <v>10591</v>
      </c>
      <c r="G10" s="3">
        <v>11026</v>
      </c>
      <c r="H10" s="3">
        <v>11002</v>
      </c>
      <c r="I10" s="3">
        <v>11754</v>
      </c>
      <c r="J10" s="3">
        <v>11367</v>
      </c>
      <c r="K10" s="3">
        <v>11360</v>
      </c>
      <c r="L10" s="3">
        <v>11136</v>
      </c>
      <c r="M10" s="3">
        <v>11606</v>
      </c>
      <c r="N10" s="3">
        <v>10920</v>
      </c>
      <c r="O10" s="3">
        <v>13078</v>
      </c>
      <c r="P10" s="3">
        <v>11080</v>
      </c>
      <c r="Q10" s="3">
        <v>11695</v>
      </c>
      <c r="R10" s="3">
        <v>10477</v>
      </c>
      <c r="S10" s="3">
        <v>10231</v>
      </c>
      <c r="T10" s="3">
        <v>10060</v>
      </c>
      <c r="U10" s="3">
        <v>10799</v>
      </c>
      <c r="V10" s="3">
        <v>10031</v>
      </c>
      <c r="W10" s="3">
        <v>9911</v>
      </c>
      <c r="X10" s="3">
        <v>10210</v>
      </c>
      <c r="Y10" s="3">
        <v>11563</v>
      </c>
      <c r="Z10" s="3">
        <v>10605</v>
      </c>
      <c r="AA10" s="3">
        <v>10815</v>
      </c>
      <c r="AB10" s="3">
        <v>10394</v>
      </c>
      <c r="AC10" s="3">
        <v>11275</v>
      </c>
      <c r="AD10" s="3">
        <v>10352</v>
      </c>
      <c r="AE10" s="3">
        <v>10271</v>
      </c>
      <c r="AF10" s="3">
        <v>10250</v>
      </c>
      <c r="AG10" s="3">
        <v>11866</v>
      </c>
      <c r="AH10" s="3">
        <v>10666</v>
      </c>
      <c r="AI10" s="3">
        <v>10335</v>
      </c>
      <c r="AJ10" s="3">
        <v>10245</v>
      </c>
      <c r="AK10" s="3">
        <v>11309</v>
      </c>
      <c r="AL10" s="3">
        <v>10072</v>
      </c>
      <c r="AM10" s="3">
        <v>10065</v>
      </c>
      <c r="AN10" s="3">
        <v>10123</v>
      </c>
      <c r="AO10" s="3">
        <v>10759</v>
      </c>
      <c r="AP10" s="3">
        <v>9827</v>
      </c>
      <c r="AQ10" s="3">
        <v>9810</v>
      </c>
      <c r="AR10" s="3">
        <v>9762</v>
      </c>
      <c r="AS10" s="3">
        <v>10427</v>
      </c>
      <c r="AT10" s="3">
        <v>9314</v>
      </c>
      <c r="AU10" s="3">
        <v>9230</v>
      </c>
      <c r="AV10" s="3">
        <v>9479</v>
      </c>
      <c r="AW10" s="3">
        <v>10188</v>
      </c>
      <c r="AX10" s="3">
        <v>9681</v>
      </c>
      <c r="AY10" s="3">
        <v>9142</v>
      </c>
      <c r="AZ10" s="3">
        <v>9544</v>
      </c>
      <c r="BA10" s="3">
        <v>9915</v>
      </c>
      <c r="BB10" s="3">
        <v>9048</v>
      </c>
      <c r="BC10" s="3">
        <v>8923</v>
      </c>
      <c r="BD10" s="3">
        <v>9364</v>
      </c>
      <c r="BE10" s="3">
        <v>9979</v>
      </c>
      <c r="BF10" s="3">
        <v>11090</v>
      </c>
      <c r="BG10" s="3">
        <v>10834</v>
      </c>
      <c r="BH10" s="3">
        <v>10831</v>
      </c>
      <c r="BI10" s="3">
        <v>11800</v>
      </c>
      <c r="BJ10" s="3">
        <v>12808</v>
      </c>
      <c r="BK10" s="3">
        <v>12047</v>
      </c>
      <c r="BL10" s="20">
        <v>12522</v>
      </c>
      <c r="BM10" s="55"/>
    </row>
    <row r="11" spans="1:65">
      <c r="A11" t="s">
        <v>68</v>
      </c>
      <c r="B11" s="3">
        <v>14910</v>
      </c>
      <c r="C11" s="3">
        <v>14475</v>
      </c>
      <c r="D11" s="3">
        <v>12899</v>
      </c>
      <c r="E11" s="3">
        <v>16970</v>
      </c>
      <c r="F11" s="3">
        <v>15028</v>
      </c>
      <c r="G11" s="3">
        <v>15999</v>
      </c>
      <c r="H11" s="3">
        <v>14470</v>
      </c>
      <c r="I11" s="3">
        <v>18981</v>
      </c>
      <c r="J11" s="3">
        <v>15986</v>
      </c>
      <c r="K11" s="3">
        <v>16056</v>
      </c>
      <c r="L11" s="3">
        <v>14394</v>
      </c>
      <c r="M11" s="3">
        <v>19124</v>
      </c>
      <c r="N11" s="3">
        <v>16417</v>
      </c>
      <c r="O11" s="3">
        <v>16047</v>
      </c>
      <c r="P11" s="3">
        <v>14695</v>
      </c>
      <c r="Q11" s="3">
        <v>19464</v>
      </c>
      <c r="R11" s="3">
        <v>15741</v>
      </c>
      <c r="S11" s="3">
        <v>15931</v>
      </c>
      <c r="T11" s="3">
        <v>14314</v>
      </c>
      <c r="U11" s="3">
        <v>19194</v>
      </c>
      <c r="V11" s="3">
        <v>16144</v>
      </c>
      <c r="W11" s="3">
        <v>16071</v>
      </c>
      <c r="X11" s="3">
        <v>14907</v>
      </c>
      <c r="Y11" s="3">
        <v>19678</v>
      </c>
      <c r="Z11" s="3">
        <v>17502</v>
      </c>
      <c r="AA11" s="3">
        <v>17513</v>
      </c>
      <c r="AB11" s="3">
        <v>15865</v>
      </c>
      <c r="AC11" s="3">
        <v>21699</v>
      </c>
      <c r="AD11" s="3">
        <v>17848</v>
      </c>
      <c r="AE11" s="3">
        <v>18484</v>
      </c>
      <c r="AF11" s="3">
        <v>16721</v>
      </c>
      <c r="AG11" s="3">
        <v>22746</v>
      </c>
      <c r="AH11" s="3">
        <v>19015</v>
      </c>
      <c r="AI11" s="3">
        <v>19599</v>
      </c>
      <c r="AJ11" s="3">
        <v>17905</v>
      </c>
      <c r="AK11" s="3">
        <v>24296</v>
      </c>
      <c r="AL11" s="3">
        <v>19734</v>
      </c>
      <c r="AM11" s="3">
        <v>20585</v>
      </c>
      <c r="AN11" s="3">
        <v>18230</v>
      </c>
      <c r="AO11" s="3">
        <v>24878</v>
      </c>
      <c r="AP11" s="3">
        <v>21193</v>
      </c>
      <c r="AQ11" s="3">
        <v>20999</v>
      </c>
      <c r="AR11" s="3">
        <v>20330</v>
      </c>
      <c r="AS11" s="3">
        <v>26199</v>
      </c>
      <c r="AT11" s="3">
        <v>23268</v>
      </c>
      <c r="AU11" s="3">
        <v>21185</v>
      </c>
      <c r="AV11" s="3">
        <v>21197</v>
      </c>
      <c r="AW11" s="3">
        <v>27067</v>
      </c>
      <c r="AX11" s="3">
        <v>24193</v>
      </c>
      <c r="AY11" s="3">
        <v>24254</v>
      </c>
      <c r="AZ11" s="3">
        <v>23156</v>
      </c>
      <c r="BA11" s="3">
        <v>30893</v>
      </c>
      <c r="BB11" s="3">
        <v>27626</v>
      </c>
      <c r="BC11" s="3">
        <v>27048</v>
      </c>
      <c r="BD11" s="3">
        <v>26990</v>
      </c>
      <c r="BE11" s="3">
        <v>32497</v>
      </c>
      <c r="BF11" s="3">
        <v>29613</v>
      </c>
      <c r="BG11" s="3">
        <v>28364</v>
      </c>
      <c r="BH11" s="3">
        <v>27339</v>
      </c>
      <c r="BI11" s="3">
        <v>33438</v>
      </c>
      <c r="BJ11" s="3">
        <v>30987</v>
      </c>
      <c r="BK11" s="3">
        <v>30574</v>
      </c>
      <c r="BL11" s="20">
        <v>29458</v>
      </c>
      <c r="BM11" s="55"/>
    </row>
    <row r="12" spans="1:65">
      <c r="A12" t="s">
        <v>69</v>
      </c>
      <c r="B12" s="3">
        <v>1143</v>
      </c>
      <c r="C12" s="3">
        <v>1077</v>
      </c>
      <c r="D12" s="3">
        <v>1020</v>
      </c>
      <c r="E12" s="3">
        <v>1270</v>
      </c>
      <c r="F12" s="3">
        <v>1148</v>
      </c>
      <c r="G12" s="3">
        <v>1474</v>
      </c>
      <c r="H12" s="3">
        <v>1257</v>
      </c>
      <c r="I12" s="3">
        <v>1569</v>
      </c>
      <c r="J12" s="3">
        <v>1579</v>
      </c>
      <c r="K12" s="3">
        <v>1546</v>
      </c>
      <c r="L12" s="3">
        <v>1483</v>
      </c>
      <c r="M12" s="3">
        <v>2148</v>
      </c>
      <c r="N12" s="3">
        <v>1706</v>
      </c>
      <c r="O12" s="3">
        <v>1580</v>
      </c>
      <c r="P12" s="3">
        <v>1576</v>
      </c>
      <c r="Q12" s="3">
        <v>1851</v>
      </c>
      <c r="R12" s="3">
        <v>1861</v>
      </c>
      <c r="S12" s="3">
        <v>1844</v>
      </c>
      <c r="T12" s="3">
        <v>1765</v>
      </c>
      <c r="U12" s="3">
        <v>2101</v>
      </c>
      <c r="V12" s="3">
        <v>2005</v>
      </c>
      <c r="W12" s="3">
        <v>2006</v>
      </c>
      <c r="X12" s="3">
        <v>1915</v>
      </c>
      <c r="Y12" s="3">
        <v>2362</v>
      </c>
      <c r="Z12" s="3">
        <v>2003</v>
      </c>
      <c r="AA12" s="3">
        <v>1976</v>
      </c>
      <c r="AB12" s="3">
        <v>2059</v>
      </c>
      <c r="AC12" s="3">
        <v>2294</v>
      </c>
      <c r="AD12" s="3">
        <v>2268</v>
      </c>
      <c r="AE12" s="3">
        <v>2385</v>
      </c>
      <c r="AF12" s="3">
        <v>2345</v>
      </c>
      <c r="AG12" s="3">
        <v>2653</v>
      </c>
      <c r="AH12" s="3">
        <v>2555</v>
      </c>
      <c r="AI12" s="3">
        <v>2544</v>
      </c>
      <c r="AJ12" s="3">
        <v>2462</v>
      </c>
      <c r="AK12" s="3">
        <v>2768</v>
      </c>
      <c r="AL12" s="3">
        <v>2889</v>
      </c>
      <c r="AM12" s="3">
        <v>2851</v>
      </c>
      <c r="AN12" s="3">
        <v>2781</v>
      </c>
      <c r="AO12" s="3">
        <v>3304</v>
      </c>
      <c r="AP12" s="3">
        <v>3241</v>
      </c>
      <c r="AQ12" s="3">
        <v>3300</v>
      </c>
      <c r="AR12" s="3">
        <v>3313</v>
      </c>
      <c r="AS12" s="3">
        <v>3727</v>
      </c>
      <c r="AT12" s="3">
        <v>3908</v>
      </c>
      <c r="AU12" s="3">
        <v>3582</v>
      </c>
      <c r="AV12" s="3">
        <v>3895</v>
      </c>
      <c r="AW12" s="3">
        <v>4498</v>
      </c>
      <c r="AX12" s="3">
        <v>4546</v>
      </c>
      <c r="AY12" s="3">
        <v>4539</v>
      </c>
      <c r="AZ12" s="3">
        <v>4594</v>
      </c>
      <c r="BA12" s="3">
        <v>5517</v>
      </c>
      <c r="BB12" s="3">
        <v>5606</v>
      </c>
      <c r="BC12" s="3">
        <v>5143</v>
      </c>
      <c r="BD12" s="3">
        <v>5352</v>
      </c>
      <c r="BE12" s="3">
        <v>5776</v>
      </c>
      <c r="BF12" s="3">
        <v>5684</v>
      </c>
      <c r="BG12" s="3">
        <v>5453</v>
      </c>
      <c r="BH12" s="3">
        <v>5288</v>
      </c>
      <c r="BI12" s="3">
        <v>5941</v>
      </c>
      <c r="BJ12" s="3">
        <v>6023</v>
      </c>
      <c r="BK12" s="3">
        <v>6219</v>
      </c>
      <c r="BL12" s="20">
        <v>6053</v>
      </c>
      <c r="BM12" s="55"/>
    </row>
    <row r="13" spans="1:6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5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2"/>
      <c r="BF14" s="20"/>
      <c r="BG14" s="20"/>
    </row>
    <row r="15" spans="1:65">
      <c r="I15" s="6">
        <v>2023</v>
      </c>
      <c r="J15" s="6">
        <v>2022</v>
      </c>
      <c r="K15" s="7" t="s">
        <v>70</v>
      </c>
      <c r="L15" s="6" t="s">
        <v>70</v>
      </c>
      <c r="M15" s="6"/>
      <c r="N15" s="3"/>
      <c r="O15" s="3"/>
      <c r="R15" s="3"/>
      <c r="AO15" s="3"/>
      <c r="AP15" s="3"/>
      <c r="AQ15" s="3"/>
      <c r="AR15" s="15"/>
      <c r="AW15" s="29"/>
      <c r="AX15" s="30"/>
      <c r="AZ15" s="20"/>
      <c r="BB15" s="11"/>
      <c r="BC15" s="35"/>
      <c r="BD15" s="35"/>
      <c r="BE15" s="35"/>
      <c r="BF15" s="35"/>
      <c r="BG15" s="35"/>
      <c r="BH15" s="35"/>
    </row>
    <row r="16" spans="1:65">
      <c r="I16" t="s">
        <v>71</v>
      </c>
      <c r="J16" s="5" t="s">
        <v>71</v>
      </c>
      <c r="K16" s="12" t="s">
        <v>71</v>
      </c>
      <c r="L16" s="6" t="s">
        <v>72</v>
      </c>
      <c r="M16" s="6"/>
      <c r="O16" s="3"/>
      <c r="AO16" s="3"/>
      <c r="AP16" s="3"/>
      <c r="AQ16" s="3"/>
      <c r="AR16" s="15"/>
      <c r="AW16" s="29"/>
      <c r="AX16" s="30"/>
      <c r="AZ16" s="20"/>
      <c r="BB16" s="11"/>
      <c r="BC16" s="35"/>
      <c r="BD16" s="35"/>
      <c r="BE16" s="35"/>
      <c r="BF16" s="35"/>
      <c r="BG16" s="35"/>
      <c r="BH16" s="35"/>
    </row>
    <row r="17" spans="9:60">
      <c r="I17" s="3">
        <f>SUM(BF3:BI3)</f>
        <v>312534</v>
      </c>
      <c r="J17" s="16">
        <f>SUM(BB3:BE3)</f>
        <v>304543</v>
      </c>
      <c r="K17" s="3">
        <f>(I17-J17)</f>
        <v>7991</v>
      </c>
      <c r="L17" s="4">
        <f>(K17/(J17/100))</f>
        <v>2.6239315958665936</v>
      </c>
      <c r="M17" s="4"/>
      <c r="O17" s="3"/>
      <c r="AO17" s="3"/>
      <c r="AP17" s="3"/>
      <c r="AQ17" s="3"/>
      <c r="AR17" s="15"/>
      <c r="AW17" s="29"/>
      <c r="AX17" s="30"/>
      <c r="AZ17" s="20"/>
      <c r="BB17" s="11"/>
      <c r="BC17" s="35"/>
      <c r="BD17" s="35"/>
      <c r="BE17" s="35"/>
      <c r="BF17" s="35"/>
      <c r="BG17" s="35"/>
      <c r="BH17" s="35"/>
    </row>
    <row r="18" spans="9:60">
      <c r="I18" s="3"/>
      <c r="Q18" s="31"/>
      <c r="R18" s="31"/>
      <c r="S18" s="4"/>
      <c r="AO18" s="3"/>
      <c r="AP18" s="3"/>
      <c r="AQ18" s="3"/>
      <c r="AR18" s="15"/>
      <c r="AW18" s="29"/>
      <c r="AX18" s="30"/>
      <c r="AZ18" s="20"/>
      <c r="BB18" s="11"/>
      <c r="BC18" s="36"/>
      <c r="BD18" s="36"/>
      <c r="BE18" s="36"/>
      <c r="BF18" s="36"/>
      <c r="BG18" s="36"/>
      <c r="BH18" s="36"/>
    </row>
    <row r="19" spans="9:60">
      <c r="I19" s="6" t="s">
        <v>86</v>
      </c>
      <c r="J19" s="6" t="s">
        <v>84</v>
      </c>
      <c r="K19" s="6" t="s">
        <v>70</v>
      </c>
      <c r="L19" s="6" t="s">
        <v>70</v>
      </c>
      <c r="Q19" s="31"/>
      <c r="R19" s="31"/>
      <c r="S19" s="32"/>
      <c r="AN19" s="3"/>
      <c r="AO19" s="3"/>
      <c r="AP19" s="3"/>
      <c r="AQ19" s="15"/>
      <c r="AV19" s="29"/>
      <c r="AW19" s="30"/>
      <c r="AY19" s="20"/>
      <c r="BB19" s="47"/>
      <c r="BC19" s="3"/>
      <c r="BD19" s="3"/>
      <c r="BE19" s="3"/>
      <c r="BF19" s="3"/>
      <c r="BG19" s="3"/>
      <c r="BH19" s="3"/>
    </row>
    <row r="20" spans="9:60">
      <c r="I20" s="5" t="s">
        <v>71</v>
      </c>
      <c r="J20" s="5" t="s">
        <v>71</v>
      </c>
      <c r="K20" s="12" t="s">
        <v>71</v>
      </c>
      <c r="L20" s="6" t="s">
        <v>72</v>
      </c>
      <c r="Q20" s="31"/>
      <c r="R20" s="31"/>
      <c r="S20" s="4"/>
      <c r="AV20" s="29"/>
      <c r="AW20" s="30"/>
      <c r="BB20" s="47"/>
      <c r="BC20" s="3"/>
      <c r="BD20" s="3"/>
      <c r="BE20" s="3"/>
      <c r="BF20" s="3"/>
      <c r="BG20" s="3"/>
      <c r="BH20" s="3"/>
    </row>
    <row r="21" spans="9:60">
      <c r="I21" s="3">
        <f>SUM(BL4)</f>
        <v>80411</v>
      </c>
      <c r="J21" s="3">
        <f>SUM(BH4)</f>
        <v>77887.75</v>
      </c>
      <c r="K21" s="43">
        <f>(I21-J21)</f>
        <v>2523.25</v>
      </c>
      <c r="L21" s="42">
        <f>(K21/(J21/100))</f>
        <v>3.2395980112405351</v>
      </c>
      <c r="Q21" s="31"/>
      <c r="R21" s="31"/>
      <c r="S21" s="4"/>
      <c r="AV21" s="29"/>
      <c r="AW21" s="30"/>
      <c r="BB21" s="47"/>
      <c r="BC21" s="3"/>
      <c r="BD21" s="3"/>
      <c r="BE21" s="3"/>
      <c r="BF21" s="3"/>
      <c r="BG21" s="3"/>
      <c r="BH21" s="3"/>
    </row>
    <row r="22" spans="9:60">
      <c r="AW22" s="29"/>
      <c r="AX22" s="30"/>
      <c r="BB22" s="11"/>
      <c r="BC22" s="46"/>
      <c r="BD22" s="46"/>
      <c r="BE22" s="46"/>
      <c r="BF22" s="46"/>
      <c r="BG22" s="46"/>
      <c r="BH22" s="46"/>
    </row>
    <row r="23" spans="9:60">
      <c r="AW23" s="29"/>
      <c r="AX23" s="30"/>
      <c r="BD23" s="22"/>
    </row>
    <row r="24" spans="9:60">
      <c r="AW24" s="29"/>
      <c r="AX24" s="30"/>
    </row>
    <row r="25" spans="9:60">
      <c r="AW25" s="29"/>
      <c r="AX25" s="30"/>
    </row>
    <row r="26" spans="9:60">
      <c r="AW26" s="29"/>
      <c r="AX26" s="30"/>
    </row>
    <row r="27" spans="9:60">
      <c r="AW27" s="29"/>
      <c r="AX27" s="30"/>
    </row>
    <row r="28" spans="9:60">
      <c r="AW28" s="29"/>
      <c r="AX28" s="30"/>
    </row>
    <row r="29" spans="9:60">
      <c r="AW29" s="29"/>
      <c r="AX29" s="30"/>
    </row>
    <row r="30" spans="9:60">
      <c r="AW30" s="29"/>
      <c r="AX30" s="30"/>
    </row>
    <row r="31" spans="9:60">
      <c r="AW31" s="29"/>
      <c r="AX31" s="30"/>
    </row>
    <row r="32" spans="9:60">
      <c r="AW32" s="29"/>
      <c r="AX32" s="30"/>
    </row>
    <row r="33" spans="49:50">
      <c r="AW33" s="29"/>
      <c r="AX33" s="30"/>
    </row>
    <row r="34" spans="49:50">
      <c r="AW34" s="29"/>
      <c r="AX34" s="30"/>
    </row>
    <row r="35" spans="49:50">
      <c r="AW35" s="29"/>
      <c r="AX35" s="30"/>
    </row>
    <row r="36" spans="49:50">
      <c r="AW36" s="29"/>
      <c r="AX36" s="30"/>
    </row>
    <row r="37" spans="49:50">
      <c r="AW37" s="29"/>
      <c r="AX37" s="30"/>
    </row>
    <row r="38" spans="49:50">
      <c r="AW38" s="29"/>
      <c r="AX38" s="30"/>
    </row>
    <row r="39" spans="49:50">
      <c r="AW39" s="29"/>
      <c r="AX39" s="30"/>
    </row>
    <row r="40" spans="49:50">
      <c r="AW40" s="29"/>
      <c r="AX40" s="30"/>
    </row>
    <row r="41" spans="49:50">
      <c r="AW41" s="29"/>
      <c r="AX41" s="30"/>
    </row>
    <row r="42" spans="49:50">
      <c r="AW42" s="29"/>
      <c r="AX42" s="30"/>
    </row>
    <row r="43" spans="49:50">
      <c r="AW43" s="29"/>
      <c r="AX43" s="30"/>
    </row>
    <row r="44" spans="49:50">
      <c r="AW44" s="29"/>
      <c r="AX44" s="30"/>
    </row>
    <row r="45" spans="49:50">
      <c r="AW45" s="29"/>
      <c r="AX45" s="30"/>
    </row>
    <row r="46" spans="49:50">
      <c r="AW46" s="29"/>
      <c r="AX46" s="30"/>
    </row>
    <row r="47" spans="49:50">
      <c r="AW47" s="29"/>
      <c r="AX47" s="30"/>
    </row>
    <row r="48" spans="49:50">
      <c r="AW48" s="29"/>
      <c r="AX48" s="30"/>
    </row>
    <row r="49" spans="49:50">
      <c r="AW49" s="29"/>
      <c r="AX49" s="30"/>
    </row>
    <row r="50" spans="49:50">
      <c r="AW50" s="29"/>
      <c r="AX50" s="30"/>
    </row>
    <row r="51" spans="49:50">
      <c r="AW51" s="29"/>
      <c r="AX51" s="30"/>
    </row>
    <row r="52" spans="49:50">
      <c r="AW52" s="29"/>
      <c r="AX52" s="30"/>
    </row>
    <row r="53" spans="49:50">
      <c r="AW53" s="29"/>
      <c r="AX53" s="30"/>
    </row>
    <row r="54" spans="49:50">
      <c r="AW54" s="29"/>
      <c r="AX54" s="30"/>
    </row>
    <row r="55" spans="49:50">
      <c r="AW55" s="29"/>
      <c r="AX55" s="30"/>
    </row>
    <row r="56" spans="49:50">
      <c r="AW56" s="29"/>
      <c r="AX56" s="30"/>
    </row>
    <row r="57" spans="49:50">
      <c r="AW57" s="29"/>
      <c r="AX57" s="30"/>
    </row>
    <row r="58" spans="49:50">
      <c r="AW58" s="29"/>
      <c r="AX58" s="30"/>
    </row>
    <row r="59" spans="49:50">
      <c r="AW59" s="29"/>
      <c r="AX59" s="30"/>
    </row>
    <row r="60" spans="49:50">
      <c r="AW60" s="29"/>
      <c r="AX60" s="30"/>
    </row>
    <row r="61" spans="49:50">
      <c r="AW61" s="29"/>
      <c r="AX61" s="30"/>
    </row>
    <row r="62" spans="49:50">
      <c r="AW62" s="29"/>
      <c r="AX62" s="30"/>
    </row>
    <row r="63" spans="49:50">
      <c r="AW63" s="29"/>
      <c r="AX63" s="30"/>
    </row>
    <row r="64" spans="49:50">
      <c r="AW64" s="29"/>
      <c r="AX64" s="30"/>
    </row>
    <row r="65" spans="49:50">
      <c r="AW65" s="29"/>
      <c r="AX65" s="30"/>
    </row>
    <row r="66" spans="49:50">
      <c r="AW66" s="29"/>
      <c r="AX66" s="30"/>
    </row>
    <row r="67" spans="49:50">
      <c r="AW67" s="29"/>
      <c r="AX67" s="30"/>
    </row>
    <row r="68" spans="49:50">
      <c r="AW68" s="29"/>
      <c r="AX68" s="30"/>
    </row>
    <row r="69" spans="49:50">
      <c r="AW69" s="29"/>
      <c r="AX69" s="30"/>
    </row>
    <row r="70" spans="49:50">
      <c r="AW70" s="30"/>
      <c r="AX70" s="30"/>
    </row>
    <row r="71" spans="49:50">
      <c r="AW71" s="30"/>
      <c r="AX71" s="30"/>
    </row>
    <row r="72" spans="49:50">
      <c r="AW72" s="30"/>
      <c r="AX72" s="30"/>
    </row>
    <row r="73" spans="49:50">
      <c r="AW73" s="30"/>
      <c r="AX73" s="30"/>
    </row>
    <row r="74" spans="49:50">
      <c r="AW74" s="30"/>
      <c r="AX74" s="30"/>
    </row>
    <row r="75" spans="49:50">
      <c r="AW75" s="30"/>
      <c r="AX75" s="30"/>
    </row>
    <row r="76" spans="49:50">
      <c r="AW76" s="30"/>
      <c r="AX76" s="30"/>
    </row>
    <row r="77" spans="49:50">
      <c r="AW77" s="30"/>
      <c r="AX77" s="30"/>
    </row>
    <row r="78" spans="49:50">
      <c r="AW78" s="30"/>
      <c r="AX78" s="30"/>
    </row>
    <row r="79" spans="49:50">
      <c r="AW79" s="30"/>
      <c r="AX79" s="30"/>
    </row>
    <row r="80" spans="49:50">
      <c r="AW80" s="30"/>
      <c r="AX80" s="30"/>
    </row>
    <row r="81" spans="49:50">
      <c r="AW81" s="30"/>
      <c r="AX81" s="30"/>
    </row>
    <row r="82" spans="49:50">
      <c r="AW82" s="30"/>
      <c r="AX82" s="30"/>
    </row>
    <row r="83" spans="49:50">
      <c r="AW83" s="30"/>
      <c r="AX83" s="30"/>
    </row>
    <row r="84" spans="49:50">
      <c r="AW84" s="30"/>
      <c r="AX84" s="30"/>
    </row>
    <row r="85" spans="49:50">
      <c r="AW85" s="30"/>
      <c r="AX85" s="30"/>
    </row>
    <row r="86" spans="49:50">
      <c r="AW86" s="30"/>
      <c r="AX86" s="30"/>
    </row>
    <row r="87" spans="49:50">
      <c r="AW87" s="30"/>
      <c r="AX87" s="30"/>
    </row>
    <row r="88" spans="49:50">
      <c r="AW88" s="30"/>
      <c r="AX88" s="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L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4" ht="18.75">
      <c r="A1" s="2" t="s">
        <v>73</v>
      </c>
    </row>
    <row r="2" spans="1:64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82</v>
      </c>
      <c r="BK2" s="6" t="s">
        <v>83</v>
      </c>
      <c r="BL2" s="6" t="s">
        <v>85</v>
      </c>
    </row>
    <row r="3" spans="1:64" s="1" customFormat="1">
      <c r="A3" t="s">
        <v>74</v>
      </c>
      <c r="B3" s="33">
        <f>SUM(B9:B14)</f>
        <v>7342</v>
      </c>
      <c r="C3" s="33">
        <f t="shared" ref="C3:BD3" si="0">SUM(C9:C14)</f>
        <v>7089</v>
      </c>
      <c r="D3" s="33">
        <f t="shared" si="0"/>
        <v>6990</v>
      </c>
      <c r="E3" s="33">
        <f t="shared" si="0"/>
        <v>8843</v>
      </c>
      <c r="F3" s="33">
        <f t="shared" si="0"/>
        <v>8631</v>
      </c>
      <c r="G3" s="33">
        <f t="shared" si="0"/>
        <v>10560</v>
      </c>
      <c r="H3" s="33">
        <f t="shared" si="0"/>
        <v>9493</v>
      </c>
      <c r="I3" s="33">
        <f t="shared" si="0"/>
        <v>11601</v>
      </c>
      <c r="J3" s="33">
        <f t="shared" si="0"/>
        <v>10370</v>
      </c>
      <c r="K3" s="33">
        <f t="shared" si="0"/>
        <v>10737</v>
      </c>
      <c r="L3" s="33">
        <f t="shared" si="0"/>
        <v>9776</v>
      </c>
      <c r="M3" s="33">
        <f t="shared" si="0"/>
        <v>12514</v>
      </c>
      <c r="N3" s="33">
        <f t="shared" si="0"/>
        <v>10246</v>
      </c>
      <c r="O3" s="33">
        <f t="shared" si="0"/>
        <v>10903</v>
      </c>
      <c r="P3" s="33">
        <f t="shared" si="0"/>
        <v>9797</v>
      </c>
      <c r="Q3" s="33">
        <f t="shared" si="0"/>
        <v>11716</v>
      </c>
      <c r="R3" s="33">
        <f t="shared" si="0"/>
        <v>10401</v>
      </c>
      <c r="S3" s="33">
        <f t="shared" si="0"/>
        <v>10370</v>
      </c>
      <c r="T3" s="33">
        <f t="shared" si="0"/>
        <v>11226</v>
      </c>
      <c r="U3" s="33">
        <f t="shared" si="0"/>
        <v>12118</v>
      </c>
      <c r="V3" s="33">
        <f t="shared" si="0"/>
        <v>11507</v>
      </c>
      <c r="W3" s="33">
        <f t="shared" si="0"/>
        <v>11139</v>
      </c>
      <c r="X3" s="33">
        <f t="shared" si="0"/>
        <v>12772</v>
      </c>
      <c r="Y3" s="33">
        <f t="shared" si="0"/>
        <v>16658</v>
      </c>
      <c r="Z3" s="33">
        <f t="shared" si="0"/>
        <v>15078</v>
      </c>
      <c r="AA3" s="33">
        <f t="shared" si="0"/>
        <v>15474</v>
      </c>
      <c r="AB3" s="33">
        <f t="shared" si="0"/>
        <v>14162</v>
      </c>
      <c r="AC3" s="33">
        <f t="shared" si="0"/>
        <v>17805</v>
      </c>
      <c r="AD3" s="33">
        <f t="shared" si="0"/>
        <v>14426</v>
      </c>
      <c r="AE3" s="33">
        <f t="shared" si="0"/>
        <v>14740</v>
      </c>
      <c r="AF3" s="33">
        <f t="shared" si="0"/>
        <v>14366</v>
      </c>
      <c r="AG3" s="33">
        <f t="shared" si="0"/>
        <v>19129</v>
      </c>
      <c r="AH3" s="33">
        <f t="shared" si="0"/>
        <v>16201</v>
      </c>
      <c r="AI3" s="33">
        <f t="shared" si="0"/>
        <v>16059</v>
      </c>
      <c r="AJ3" s="33">
        <f t="shared" si="0"/>
        <v>16101</v>
      </c>
      <c r="AK3" s="33">
        <f t="shared" si="0"/>
        <v>19552</v>
      </c>
      <c r="AL3" s="33">
        <f t="shared" si="0"/>
        <v>15720</v>
      </c>
      <c r="AM3" s="33">
        <f t="shared" si="0"/>
        <v>16472</v>
      </c>
      <c r="AN3" s="33">
        <f t="shared" si="0"/>
        <v>15619</v>
      </c>
      <c r="AO3" s="33">
        <f t="shared" si="0"/>
        <v>21191</v>
      </c>
      <c r="AP3" s="33">
        <f t="shared" si="0"/>
        <v>18351</v>
      </c>
      <c r="AQ3" s="33">
        <f t="shared" si="0"/>
        <v>18100</v>
      </c>
      <c r="AR3" s="33">
        <f t="shared" si="0"/>
        <v>17922</v>
      </c>
      <c r="AS3" s="33">
        <f t="shared" si="0"/>
        <v>22246</v>
      </c>
      <c r="AT3" s="33">
        <f t="shared" si="0"/>
        <v>20566</v>
      </c>
      <c r="AU3" s="33">
        <f t="shared" si="0"/>
        <v>18767</v>
      </c>
      <c r="AV3" s="33">
        <f t="shared" si="0"/>
        <v>19356</v>
      </c>
      <c r="AW3" s="33">
        <f t="shared" si="0"/>
        <v>23858</v>
      </c>
      <c r="AX3" s="33">
        <f t="shared" si="0"/>
        <v>23426</v>
      </c>
      <c r="AY3" s="33">
        <f t="shared" si="0"/>
        <v>23632</v>
      </c>
      <c r="AZ3" s="33">
        <f t="shared" si="0"/>
        <v>23458</v>
      </c>
      <c r="BA3" s="33">
        <f t="shared" si="0"/>
        <v>30264</v>
      </c>
      <c r="BB3" s="33">
        <f t="shared" si="0"/>
        <v>25096</v>
      </c>
      <c r="BC3" s="33">
        <f t="shared" si="0"/>
        <v>26763</v>
      </c>
      <c r="BD3" s="33">
        <f t="shared" si="0"/>
        <v>27062</v>
      </c>
      <c r="BE3" s="33">
        <f>SUM(BE9:BE14)</f>
        <v>29987</v>
      </c>
      <c r="BF3" s="33">
        <f>SUM(BF9:BF14)</f>
        <v>26800</v>
      </c>
      <c r="BG3" s="33">
        <f t="shared" ref="BG3:BI3" si="1">SUM(BG9:BG14)</f>
        <v>26368</v>
      </c>
      <c r="BH3" s="33">
        <f>SUM(BH9:BH14)</f>
        <v>24593</v>
      </c>
      <c r="BI3" s="33">
        <f t="shared" si="1"/>
        <v>29544</v>
      </c>
      <c r="BJ3" s="33">
        <f t="shared" ref="BJ3" si="2">SUM(BJ9:BJ14)</f>
        <v>27369</v>
      </c>
      <c r="BK3" s="33">
        <f>SUM(BK9:BK14)</f>
        <v>27778</v>
      </c>
      <c r="BL3" s="33">
        <f>SUM(BL9:BL14)</f>
        <v>27856</v>
      </c>
    </row>
    <row r="4" spans="1:64">
      <c r="A4" t="s">
        <v>75</v>
      </c>
      <c r="B4" s="33">
        <v>42212</v>
      </c>
      <c r="C4" s="33">
        <v>53171</v>
      </c>
      <c r="D4" s="33">
        <v>38415</v>
      </c>
      <c r="E4" s="33">
        <v>47219</v>
      </c>
      <c r="F4" s="33">
        <v>43150</v>
      </c>
      <c r="G4" s="33">
        <v>45495</v>
      </c>
      <c r="H4" s="33">
        <v>42928</v>
      </c>
      <c r="I4" s="33">
        <v>53142</v>
      </c>
      <c r="J4" s="33">
        <v>46884</v>
      </c>
      <c r="K4" s="33">
        <v>46612</v>
      </c>
      <c r="L4" s="33">
        <v>43697</v>
      </c>
      <c r="M4" s="33">
        <v>53849</v>
      </c>
      <c r="N4" s="33">
        <v>47299</v>
      </c>
      <c r="O4" s="33">
        <v>48743</v>
      </c>
      <c r="P4" s="33">
        <v>43454</v>
      </c>
      <c r="Q4" s="33">
        <v>53704</v>
      </c>
      <c r="R4" s="33">
        <v>45732</v>
      </c>
      <c r="S4" s="33">
        <v>45555</v>
      </c>
      <c r="T4" s="33">
        <v>43609</v>
      </c>
      <c r="U4" s="33">
        <v>52611</v>
      </c>
      <c r="V4" s="33">
        <v>46744</v>
      </c>
      <c r="W4" s="33">
        <v>46515</v>
      </c>
      <c r="X4" s="33">
        <v>45117</v>
      </c>
      <c r="Y4" s="33">
        <v>57649</v>
      </c>
      <c r="Z4" s="33">
        <v>50813</v>
      </c>
      <c r="AA4" s="33">
        <v>51371</v>
      </c>
      <c r="AB4" s="33">
        <v>47363</v>
      </c>
      <c r="AC4" s="33">
        <v>60509</v>
      </c>
      <c r="AD4" s="33">
        <v>50728</v>
      </c>
      <c r="AE4" s="33">
        <v>51988</v>
      </c>
      <c r="AF4" s="33">
        <v>47877</v>
      </c>
      <c r="AG4" s="33">
        <v>63210</v>
      </c>
      <c r="AH4" s="33">
        <v>53992</v>
      </c>
      <c r="AI4" s="33">
        <v>53990</v>
      </c>
      <c r="AJ4" s="33">
        <v>50780</v>
      </c>
      <c r="AK4" s="33">
        <v>63567</v>
      </c>
      <c r="AL4" s="33">
        <v>54193</v>
      </c>
      <c r="AM4" s="33">
        <v>56511</v>
      </c>
      <c r="AN4" s="33">
        <v>51659</v>
      </c>
      <c r="AO4" s="33">
        <v>66897</v>
      </c>
      <c r="AP4" s="33">
        <v>58420</v>
      </c>
      <c r="AQ4" s="33">
        <v>56712</v>
      </c>
      <c r="AR4" s="33">
        <v>55321</v>
      </c>
      <c r="AS4" s="33">
        <v>68818</v>
      </c>
      <c r="AT4" s="33">
        <v>62028</v>
      </c>
      <c r="AU4" s="33">
        <v>57808</v>
      </c>
      <c r="AV4" s="33">
        <v>57792</v>
      </c>
      <c r="AW4" s="33">
        <v>72153</v>
      </c>
      <c r="AX4" s="33">
        <v>69613</v>
      </c>
      <c r="AY4" s="33">
        <v>67134</v>
      </c>
      <c r="AZ4" s="33">
        <v>64798</v>
      </c>
      <c r="BA4" s="33">
        <v>82250</v>
      </c>
      <c r="BB4" s="33">
        <v>72996</v>
      </c>
      <c r="BC4" s="33">
        <v>73892</v>
      </c>
      <c r="BD4" s="33">
        <v>73599</v>
      </c>
      <c r="BE4" s="34">
        <v>84985</v>
      </c>
      <c r="BF4" s="34">
        <v>78706</v>
      </c>
      <c r="BG4" s="3">
        <v>76470</v>
      </c>
      <c r="BH4" s="3">
        <v>71410</v>
      </c>
      <c r="BI4" s="50">
        <v>86439</v>
      </c>
      <c r="BJ4" s="50">
        <v>86439</v>
      </c>
      <c r="BK4" s="50">
        <v>86439</v>
      </c>
      <c r="BL4" s="3">
        <v>75723</v>
      </c>
    </row>
    <row r="5" spans="1:64">
      <c r="A5" s="1" t="s">
        <v>62</v>
      </c>
      <c r="B5" s="33"/>
      <c r="C5" s="33"/>
      <c r="D5" s="33"/>
      <c r="E5" s="33">
        <f>AVERAGE(B3:E3)</f>
        <v>7566</v>
      </c>
      <c r="F5" s="33">
        <f t="shared" ref="F5:BE5" si="3">AVERAGE(C3:F3)</f>
        <v>7888.25</v>
      </c>
      <c r="G5" s="33">
        <f t="shared" si="3"/>
        <v>8756</v>
      </c>
      <c r="H5" s="33">
        <f t="shared" si="3"/>
        <v>9381.75</v>
      </c>
      <c r="I5" s="33">
        <f t="shared" si="3"/>
        <v>10071.25</v>
      </c>
      <c r="J5" s="33">
        <f t="shared" si="3"/>
        <v>10506</v>
      </c>
      <c r="K5" s="33">
        <f t="shared" si="3"/>
        <v>10550.25</v>
      </c>
      <c r="L5" s="33">
        <f t="shared" si="3"/>
        <v>10621</v>
      </c>
      <c r="M5" s="33">
        <f t="shared" si="3"/>
        <v>10849.25</v>
      </c>
      <c r="N5" s="33">
        <f t="shared" si="3"/>
        <v>10818.25</v>
      </c>
      <c r="O5" s="33">
        <f t="shared" si="3"/>
        <v>10859.75</v>
      </c>
      <c r="P5" s="33">
        <f t="shared" si="3"/>
        <v>10865</v>
      </c>
      <c r="Q5" s="33">
        <f t="shared" si="3"/>
        <v>10665.5</v>
      </c>
      <c r="R5" s="33">
        <f t="shared" si="3"/>
        <v>10704.25</v>
      </c>
      <c r="S5" s="33">
        <f t="shared" si="3"/>
        <v>10571</v>
      </c>
      <c r="T5" s="33">
        <f t="shared" si="3"/>
        <v>10928.25</v>
      </c>
      <c r="U5" s="33">
        <f t="shared" si="3"/>
        <v>11028.75</v>
      </c>
      <c r="V5" s="33">
        <f t="shared" si="3"/>
        <v>11305.25</v>
      </c>
      <c r="W5" s="33">
        <f t="shared" si="3"/>
        <v>11497.5</v>
      </c>
      <c r="X5" s="33">
        <f t="shared" si="3"/>
        <v>11884</v>
      </c>
      <c r="Y5" s="33">
        <f t="shared" si="3"/>
        <v>13019</v>
      </c>
      <c r="Z5" s="33">
        <f t="shared" si="3"/>
        <v>13911.75</v>
      </c>
      <c r="AA5" s="33">
        <f t="shared" si="3"/>
        <v>14995.5</v>
      </c>
      <c r="AB5" s="33">
        <f t="shared" si="3"/>
        <v>15343</v>
      </c>
      <c r="AC5" s="33">
        <f t="shared" si="3"/>
        <v>15629.75</v>
      </c>
      <c r="AD5" s="33">
        <f t="shared" si="3"/>
        <v>15466.75</v>
      </c>
      <c r="AE5" s="33">
        <f t="shared" si="3"/>
        <v>15283.25</v>
      </c>
      <c r="AF5" s="33">
        <f t="shared" si="3"/>
        <v>15334.25</v>
      </c>
      <c r="AG5" s="33">
        <f t="shared" si="3"/>
        <v>15665.25</v>
      </c>
      <c r="AH5" s="33">
        <f t="shared" si="3"/>
        <v>16109</v>
      </c>
      <c r="AI5" s="33">
        <f t="shared" si="3"/>
        <v>16438.75</v>
      </c>
      <c r="AJ5" s="33">
        <f t="shared" si="3"/>
        <v>16872.5</v>
      </c>
      <c r="AK5" s="33">
        <f t="shared" si="3"/>
        <v>16978.25</v>
      </c>
      <c r="AL5" s="33">
        <f t="shared" si="3"/>
        <v>16858</v>
      </c>
      <c r="AM5" s="33">
        <f t="shared" si="3"/>
        <v>16961.25</v>
      </c>
      <c r="AN5" s="33">
        <f t="shared" si="3"/>
        <v>16840.75</v>
      </c>
      <c r="AO5" s="33">
        <f t="shared" si="3"/>
        <v>17250.5</v>
      </c>
      <c r="AP5" s="33">
        <f t="shared" si="3"/>
        <v>17908.25</v>
      </c>
      <c r="AQ5" s="33">
        <f t="shared" si="3"/>
        <v>18315.25</v>
      </c>
      <c r="AR5" s="33">
        <f t="shared" si="3"/>
        <v>18891</v>
      </c>
      <c r="AS5" s="33">
        <f t="shared" si="3"/>
        <v>19154.75</v>
      </c>
      <c r="AT5" s="33">
        <f t="shared" si="3"/>
        <v>19708.5</v>
      </c>
      <c r="AU5" s="33">
        <f t="shared" si="3"/>
        <v>19875.25</v>
      </c>
      <c r="AV5" s="33">
        <f t="shared" si="3"/>
        <v>20233.75</v>
      </c>
      <c r="AW5" s="33">
        <f t="shared" si="3"/>
        <v>20636.75</v>
      </c>
      <c r="AX5" s="33">
        <f t="shared" si="3"/>
        <v>21351.75</v>
      </c>
      <c r="AY5" s="33">
        <f t="shared" si="3"/>
        <v>22568</v>
      </c>
      <c r="AZ5" s="33">
        <f t="shared" si="3"/>
        <v>23593.5</v>
      </c>
      <c r="BA5" s="33">
        <f t="shared" si="3"/>
        <v>25195</v>
      </c>
      <c r="BB5" s="33">
        <f t="shared" si="3"/>
        <v>25612.5</v>
      </c>
      <c r="BC5" s="33">
        <f t="shared" si="3"/>
        <v>26395.25</v>
      </c>
      <c r="BD5" s="33">
        <f t="shared" si="3"/>
        <v>27296.25</v>
      </c>
      <c r="BE5" s="33">
        <f t="shared" si="3"/>
        <v>27227</v>
      </c>
      <c r="BF5" s="33">
        <f t="shared" ref="BF5:BJ5" si="4">AVERAGE(BC3:BF3)</f>
        <v>27653</v>
      </c>
      <c r="BG5" s="33">
        <f t="shared" si="4"/>
        <v>27554.25</v>
      </c>
      <c r="BH5" s="33">
        <f t="shared" si="4"/>
        <v>26937</v>
      </c>
      <c r="BI5" s="33">
        <f t="shared" si="4"/>
        <v>26826.25</v>
      </c>
      <c r="BJ5" s="33">
        <f t="shared" si="4"/>
        <v>26968.5</v>
      </c>
      <c r="BK5" s="33">
        <f>AVERAGE(BH3:BK3)</f>
        <v>27321</v>
      </c>
      <c r="BL5" s="33">
        <f>AVERAGE(BI3:BL3)</f>
        <v>28136.75</v>
      </c>
    </row>
    <row r="6" spans="1:64" s="1" customFormat="1">
      <c r="A6" s="1" t="s">
        <v>76</v>
      </c>
      <c r="B6" s="51">
        <f>(B3/(B4/100))</f>
        <v>17.393158343598977</v>
      </c>
      <c r="C6" s="51">
        <f t="shared" ref="C6:BE6" si="5">(C3/(C4/100))</f>
        <v>13.332455661920971</v>
      </c>
      <c r="D6" s="51">
        <f t="shared" si="5"/>
        <v>18.196017180788754</v>
      </c>
      <c r="E6" s="51">
        <f t="shared" si="5"/>
        <v>18.72763082657405</v>
      </c>
      <c r="F6" s="51">
        <f t="shared" si="5"/>
        <v>20.002317497103128</v>
      </c>
      <c r="G6" s="51">
        <f t="shared" si="5"/>
        <v>23.211341905703925</v>
      </c>
      <c r="H6" s="51">
        <f t="shared" si="5"/>
        <v>22.113771897130079</v>
      </c>
      <c r="I6" s="51">
        <f t="shared" si="5"/>
        <v>21.830190809529189</v>
      </c>
      <c r="J6" s="51">
        <f t="shared" si="5"/>
        <v>22.118419930040101</v>
      </c>
      <c r="K6" s="51">
        <f t="shared" si="5"/>
        <v>23.034840813524415</v>
      </c>
      <c r="L6" s="51">
        <f t="shared" si="5"/>
        <v>22.372245234226604</v>
      </c>
      <c r="M6" s="51">
        <f t="shared" si="5"/>
        <v>23.239057364110753</v>
      </c>
      <c r="N6" s="51">
        <f t="shared" si="5"/>
        <v>21.662191589674201</v>
      </c>
      <c r="O6" s="51">
        <f t="shared" si="5"/>
        <v>22.36834006934329</v>
      </c>
      <c r="P6" s="51">
        <f t="shared" si="5"/>
        <v>22.545680489713259</v>
      </c>
      <c r="Q6" s="51">
        <f t="shared" si="5"/>
        <v>21.815879636526144</v>
      </c>
      <c r="R6" s="51">
        <f t="shared" si="5"/>
        <v>22.743374442403567</v>
      </c>
      <c r="S6" s="51">
        <f t="shared" si="5"/>
        <v>22.763692240149268</v>
      </c>
      <c r="T6" s="51">
        <f t="shared" si="5"/>
        <v>25.742392625375498</v>
      </c>
      <c r="U6" s="51">
        <f t="shared" si="5"/>
        <v>23.033205983539563</v>
      </c>
      <c r="V6" s="51">
        <f t="shared" si="5"/>
        <v>24.617063152490161</v>
      </c>
      <c r="W6" s="51">
        <f t="shared" si="5"/>
        <v>23.94711383424702</v>
      </c>
      <c r="X6" s="51">
        <f t="shared" si="5"/>
        <v>28.308619810714365</v>
      </c>
      <c r="Y6" s="51">
        <f t="shared" si="5"/>
        <v>28.895557598570662</v>
      </c>
      <c r="Z6" s="51">
        <f t="shared" si="5"/>
        <v>29.673508747761399</v>
      </c>
      <c r="AA6" s="51">
        <f t="shared" si="5"/>
        <v>30.122053298553656</v>
      </c>
      <c r="AB6" s="51">
        <f t="shared" si="5"/>
        <v>29.900977556320335</v>
      </c>
      <c r="AC6" s="51">
        <f t="shared" si="5"/>
        <v>29.425374737642333</v>
      </c>
      <c r="AD6" s="51">
        <f t="shared" si="5"/>
        <v>28.437943542028073</v>
      </c>
      <c r="AE6" s="51">
        <f t="shared" si="5"/>
        <v>28.352696776179119</v>
      </c>
      <c r="AF6" s="51">
        <f t="shared" si="5"/>
        <v>30.006057188211461</v>
      </c>
      <c r="AG6" s="51">
        <f t="shared" si="5"/>
        <v>30.262616674576808</v>
      </c>
      <c r="AH6" s="51">
        <f t="shared" si="5"/>
        <v>30.006297229219147</v>
      </c>
      <c r="AI6" s="51">
        <f t="shared" si="5"/>
        <v>29.744397110576035</v>
      </c>
      <c r="AJ6" s="51">
        <f t="shared" si="5"/>
        <v>31.707365104371799</v>
      </c>
      <c r="AK6" s="51">
        <f t="shared" si="5"/>
        <v>30.758097755124517</v>
      </c>
      <c r="AL6" s="51">
        <f t="shared" si="5"/>
        <v>29.007436384772944</v>
      </c>
      <c r="AM6" s="51">
        <f t="shared" si="5"/>
        <v>29.148307409176972</v>
      </c>
      <c r="AN6" s="51">
        <f t="shared" si="5"/>
        <v>30.234809036179559</v>
      </c>
      <c r="AO6" s="51">
        <f t="shared" si="5"/>
        <v>31.67705577230668</v>
      </c>
      <c r="AP6" s="51">
        <f t="shared" si="5"/>
        <v>31.412187606983906</v>
      </c>
      <c r="AQ6" s="51">
        <f t="shared" si="5"/>
        <v>31.915643955423896</v>
      </c>
      <c r="AR6" s="51">
        <f t="shared" si="5"/>
        <v>32.396377505829612</v>
      </c>
      <c r="AS6" s="51">
        <f t="shared" si="5"/>
        <v>32.325844982417394</v>
      </c>
      <c r="AT6" s="51">
        <f t="shared" si="5"/>
        <v>33.155994067195465</v>
      </c>
      <c r="AU6" s="51">
        <f t="shared" si="5"/>
        <v>32.464364793800165</v>
      </c>
      <c r="AV6" s="51">
        <f t="shared" si="5"/>
        <v>33.492524916943523</v>
      </c>
      <c r="AW6" s="51">
        <f t="shared" si="5"/>
        <v>33.065846187961697</v>
      </c>
      <c r="AX6" s="51">
        <f t="shared" si="5"/>
        <v>33.651760447042939</v>
      </c>
      <c r="AY6" s="51">
        <f t="shared" si="5"/>
        <v>35.201239312419936</v>
      </c>
      <c r="AZ6" s="51">
        <f t="shared" si="5"/>
        <v>36.201734621438931</v>
      </c>
      <c r="BA6" s="51">
        <f t="shared" si="5"/>
        <v>36.795136778115499</v>
      </c>
      <c r="BB6" s="51">
        <f t="shared" si="5"/>
        <v>34.379966025535644</v>
      </c>
      <c r="BC6" s="51">
        <f t="shared" si="5"/>
        <v>36.219076490012455</v>
      </c>
      <c r="BD6" s="51">
        <f>(BD3/(BD4/100))</f>
        <v>36.769521325018005</v>
      </c>
      <c r="BE6" s="51">
        <f t="shared" si="5"/>
        <v>35.285050302994648</v>
      </c>
      <c r="BF6" s="51">
        <f t="shared" ref="BF6:BK6" si="6">(BF3/(BF4/100))</f>
        <v>34.050771224557216</v>
      </c>
      <c r="BG6" s="51">
        <f t="shared" si="6"/>
        <v>34.48149601150778</v>
      </c>
      <c r="BH6" s="51">
        <f t="shared" si="6"/>
        <v>34.439154180086824</v>
      </c>
      <c r="BI6" s="51">
        <f t="shared" si="6"/>
        <v>34.179016416201023</v>
      </c>
      <c r="BJ6" s="51">
        <f t="shared" si="6"/>
        <v>31.662791101239023</v>
      </c>
      <c r="BK6" s="51">
        <f t="shared" si="6"/>
        <v>32.135957148972111</v>
      </c>
      <c r="BL6" s="51">
        <f>(BL3/(BL4/100))</f>
        <v>36.786709454194892</v>
      </c>
    </row>
    <row r="7" spans="1:64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64">
      <c r="A8" s="9" t="s">
        <v>63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  <c r="BJ8" s="6" t="s">
        <v>82</v>
      </c>
      <c r="BK8" s="6" t="s">
        <v>83</v>
      </c>
      <c r="BL8" s="6" t="s">
        <v>85</v>
      </c>
    </row>
    <row r="9" spans="1:64">
      <c r="A9" t="s">
        <v>64</v>
      </c>
      <c r="B9" s="3">
        <v>1124</v>
      </c>
      <c r="C9" s="3">
        <v>919</v>
      </c>
      <c r="D9" s="3">
        <v>1056</v>
      </c>
      <c r="E9" s="3">
        <v>1438</v>
      </c>
      <c r="F9" s="3">
        <v>1334</v>
      </c>
      <c r="G9" s="3">
        <v>1361</v>
      </c>
      <c r="H9" s="3">
        <v>1308</v>
      </c>
      <c r="I9" s="3">
        <v>1584</v>
      </c>
      <c r="J9" s="3">
        <v>1283</v>
      </c>
      <c r="K9" s="3">
        <v>1231</v>
      </c>
      <c r="L9" s="3">
        <v>1203</v>
      </c>
      <c r="M9" s="3">
        <v>1498</v>
      </c>
      <c r="N9" s="3">
        <v>1391</v>
      </c>
      <c r="O9" s="3">
        <v>1388</v>
      </c>
      <c r="P9" s="3">
        <v>1211</v>
      </c>
      <c r="Q9" s="3">
        <v>1410</v>
      </c>
      <c r="R9" s="3">
        <v>1244</v>
      </c>
      <c r="S9" s="3">
        <v>1314</v>
      </c>
      <c r="T9" s="3">
        <v>1183</v>
      </c>
      <c r="U9" s="3">
        <v>1519</v>
      </c>
      <c r="V9" s="3">
        <v>1368</v>
      </c>
      <c r="W9" s="3">
        <v>1533</v>
      </c>
      <c r="X9" s="3">
        <v>1480</v>
      </c>
      <c r="Y9" s="3">
        <v>1961</v>
      </c>
      <c r="Z9" s="3">
        <v>1534</v>
      </c>
      <c r="AA9" s="3">
        <v>1730</v>
      </c>
      <c r="AB9" s="3">
        <v>1582</v>
      </c>
      <c r="AC9" s="3">
        <v>1787</v>
      </c>
      <c r="AD9" s="3">
        <v>1483</v>
      </c>
      <c r="AE9" s="3">
        <v>1528</v>
      </c>
      <c r="AF9" s="3">
        <v>1324</v>
      </c>
      <c r="AG9" s="3">
        <v>1592</v>
      </c>
      <c r="AH9" s="3">
        <v>1463</v>
      </c>
      <c r="AI9" s="3">
        <v>1533</v>
      </c>
      <c r="AJ9" s="3">
        <v>1430</v>
      </c>
      <c r="AK9" s="3">
        <v>1655</v>
      </c>
      <c r="AL9" s="3">
        <v>1310</v>
      </c>
      <c r="AM9" s="3">
        <v>1429</v>
      </c>
      <c r="AN9" s="3">
        <v>1462</v>
      </c>
      <c r="AO9" s="3">
        <v>1468</v>
      </c>
      <c r="AP9" s="3">
        <v>1514</v>
      </c>
      <c r="AQ9" s="3">
        <v>1500</v>
      </c>
      <c r="AR9" s="3">
        <v>1360</v>
      </c>
      <c r="AS9" s="3">
        <v>1679</v>
      </c>
      <c r="AT9" s="3">
        <v>1351</v>
      </c>
      <c r="AU9" s="3">
        <v>1210</v>
      </c>
      <c r="AV9" s="3">
        <v>1279</v>
      </c>
      <c r="AW9" s="3">
        <v>1402</v>
      </c>
      <c r="AX9" s="3">
        <v>1475</v>
      </c>
      <c r="AY9" s="3">
        <v>1468</v>
      </c>
      <c r="AZ9" s="3">
        <v>1484</v>
      </c>
      <c r="BA9" s="3">
        <v>1559</v>
      </c>
      <c r="BB9" s="3">
        <v>1344</v>
      </c>
      <c r="BC9" s="3">
        <v>1441</v>
      </c>
      <c r="BD9" s="3">
        <v>1307</v>
      </c>
      <c r="BE9" s="3">
        <v>1357</v>
      </c>
      <c r="BF9" s="3">
        <v>1438</v>
      </c>
      <c r="BG9" s="3">
        <v>1366</v>
      </c>
      <c r="BH9" s="3">
        <v>1198</v>
      </c>
      <c r="BI9" s="3">
        <v>1339</v>
      </c>
      <c r="BJ9" s="3">
        <v>1172</v>
      </c>
      <c r="BK9" s="3">
        <v>1247</v>
      </c>
      <c r="BL9" s="20">
        <v>1143</v>
      </c>
    </row>
    <row r="10" spans="1:64">
      <c r="A10" t="s">
        <v>65</v>
      </c>
      <c r="B10" s="3">
        <v>2828</v>
      </c>
      <c r="C10" s="3">
        <v>2742</v>
      </c>
      <c r="D10" s="3">
        <v>2833</v>
      </c>
      <c r="E10" s="3">
        <v>3412</v>
      </c>
      <c r="F10" s="3">
        <v>3268</v>
      </c>
      <c r="G10" s="3">
        <v>3721</v>
      </c>
      <c r="H10" s="3">
        <v>3932</v>
      </c>
      <c r="I10" s="3">
        <v>4383</v>
      </c>
      <c r="J10" s="3">
        <v>4440</v>
      </c>
      <c r="K10" s="3">
        <v>4227</v>
      </c>
      <c r="L10" s="3">
        <v>4073</v>
      </c>
      <c r="M10" s="3">
        <v>5192</v>
      </c>
      <c r="N10" s="3">
        <v>4119</v>
      </c>
      <c r="O10" s="3">
        <v>4346</v>
      </c>
      <c r="P10" s="3">
        <v>3718</v>
      </c>
      <c r="Q10" s="3">
        <v>4453</v>
      </c>
      <c r="R10" s="3">
        <v>3941</v>
      </c>
      <c r="S10" s="3">
        <v>3830</v>
      </c>
      <c r="T10" s="3">
        <v>5188</v>
      </c>
      <c r="U10" s="3">
        <v>4575</v>
      </c>
      <c r="V10" s="3">
        <v>4446</v>
      </c>
      <c r="W10" s="3">
        <v>4217</v>
      </c>
      <c r="X10" s="3">
        <v>5717</v>
      </c>
      <c r="Y10" s="3">
        <v>7639</v>
      </c>
      <c r="Z10" s="3">
        <v>6726</v>
      </c>
      <c r="AA10" s="3">
        <v>6897</v>
      </c>
      <c r="AB10" s="3">
        <v>6283</v>
      </c>
      <c r="AC10" s="3">
        <v>7848</v>
      </c>
      <c r="AD10" s="3">
        <v>6455</v>
      </c>
      <c r="AE10" s="3">
        <v>6353</v>
      </c>
      <c r="AF10" s="3">
        <v>6272</v>
      </c>
      <c r="AG10" s="3">
        <v>8857</v>
      </c>
      <c r="AH10" s="3">
        <v>7401</v>
      </c>
      <c r="AI10" s="3">
        <v>7002</v>
      </c>
      <c r="AJ10" s="3">
        <v>7306</v>
      </c>
      <c r="AK10" s="3">
        <v>8326</v>
      </c>
      <c r="AL10" s="3">
        <v>6849</v>
      </c>
      <c r="AM10" s="3">
        <v>7165</v>
      </c>
      <c r="AN10" s="3">
        <v>6963</v>
      </c>
      <c r="AO10" s="3">
        <v>9178</v>
      </c>
      <c r="AP10" s="3">
        <v>8235</v>
      </c>
      <c r="AQ10" s="3">
        <v>7633</v>
      </c>
      <c r="AR10" s="3">
        <v>7323</v>
      </c>
      <c r="AS10" s="3">
        <v>9238</v>
      </c>
      <c r="AT10" s="3">
        <v>8451</v>
      </c>
      <c r="AU10" s="3">
        <v>7997</v>
      </c>
      <c r="AV10" s="3">
        <v>8004</v>
      </c>
      <c r="AW10" s="3">
        <v>10001</v>
      </c>
      <c r="AX10" s="3">
        <v>11065</v>
      </c>
      <c r="AY10" s="3">
        <v>10893</v>
      </c>
      <c r="AZ10" s="3">
        <v>10722</v>
      </c>
      <c r="BA10" s="3">
        <v>13502</v>
      </c>
      <c r="BB10" s="3">
        <v>10620</v>
      </c>
      <c r="BC10" s="3">
        <v>11644</v>
      </c>
      <c r="BD10" s="3">
        <v>11510</v>
      </c>
      <c r="BE10" s="3">
        <v>12115</v>
      </c>
      <c r="BF10" s="3">
        <v>10828</v>
      </c>
      <c r="BG10" s="3">
        <v>11024</v>
      </c>
      <c r="BH10" s="3">
        <v>9729</v>
      </c>
      <c r="BI10" s="3">
        <v>11561</v>
      </c>
      <c r="BJ10" s="3">
        <v>9660</v>
      </c>
      <c r="BK10" s="3">
        <v>9041</v>
      </c>
      <c r="BL10" s="20">
        <v>8984</v>
      </c>
    </row>
    <row r="11" spans="1:64">
      <c r="A11" t="s">
        <v>66</v>
      </c>
      <c r="B11" s="3">
        <v>226</v>
      </c>
      <c r="C11" s="3">
        <v>218</v>
      </c>
      <c r="D11" s="3">
        <v>184</v>
      </c>
      <c r="E11" s="3">
        <v>214</v>
      </c>
      <c r="F11" s="3">
        <v>557</v>
      </c>
      <c r="G11" s="3">
        <v>947</v>
      </c>
      <c r="H11" s="3">
        <v>564</v>
      </c>
      <c r="I11" s="3">
        <v>966</v>
      </c>
      <c r="J11" s="3">
        <v>622</v>
      </c>
      <c r="K11" s="3">
        <v>935</v>
      </c>
      <c r="L11" s="3">
        <v>722</v>
      </c>
      <c r="M11" s="3">
        <v>731</v>
      </c>
      <c r="N11" s="3">
        <v>496</v>
      </c>
      <c r="O11" s="3">
        <v>554</v>
      </c>
      <c r="P11" s="3">
        <v>559</v>
      </c>
      <c r="Q11" s="3">
        <v>696</v>
      </c>
      <c r="R11" s="3">
        <v>698</v>
      </c>
      <c r="S11" s="3">
        <v>679</v>
      </c>
      <c r="T11" s="3">
        <v>685</v>
      </c>
      <c r="U11" s="3">
        <v>869</v>
      </c>
      <c r="V11" s="3">
        <v>816</v>
      </c>
      <c r="W11" s="3">
        <v>814</v>
      </c>
      <c r="X11" s="3">
        <v>898</v>
      </c>
      <c r="Y11" s="3">
        <v>1143</v>
      </c>
      <c r="Z11" s="3">
        <v>997</v>
      </c>
      <c r="AA11" s="3">
        <v>1185</v>
      </c>
      <c r="AB11" s="3">
        <v>1018</v>
      </c>
      <c r="AC11" s="3">
        <v>1506</v>
      </c>
      <c r="AD11" s="3">
        <v>1105</v>
      </c>
      <c r="AE11" s="3">
        <v>1138</v>
      </c>
      <c r="AF11" s="3">
        <v>1236</v>
      </c>
      <c r="AG11" s="3">
        <v>1314</v>
      </c>
      <c r="AH11" s="3">
        <v>1345</v>
      </c>
      <c r="AI11" s="3">
        <v>1261</v>
      </c>
      <c r="AJ11" s="3">
        <v>1133</v>
      </c>
      <c r="AK11" s="3">
        <v>1384</v>
      </c>
      <c r="AL11" s="3">
        <v>1273</v>
      </c>
      <c r="AM11" s="3">
        <v>1342</v>
      </c>
      <c r="AN11" s="3">
        <v>1068</v>
      </c>
      <c r="AO11" s="3">
        <v>1984</v>
      </c>
      <c r="AP11" s="3">
        <v>1674</v>
      </c>
      <c r="AQ11" s="3">
        <v>1620</v>
      </c>
      <c r="AR11" s="3">
        <v>1703</v>
      </c>
      <c r="AS11" s="3">
        <v>2207</v>
      </c>
      <c r="AT11" s="3">
        <v>2530</v>
      </c>
      <c r="AU11" s="3">
        <v>1897</v>
      </c>
      <c r="AV11" s="3">
        <v>2023</v>
      </c>
      <c r="AW11" s="3">
        <v>2343</v>
      </c>
      <c r="AX11" s="3">
        <v>2199</v>
      </c>
      <c r="AY11" s="3">
        <v>2153</v>
      </c>
      <c r="AZ11" s="3">
        <v>2012</v>
      </c>
      <c r="BA11" s="3">
        <v>3381</v>
      </c>
      <c r="BB11" s="3">
        <v>2303</v>
      </c>
      <c r="BC11" s="3">
        <v>2863</v>
      </c>
      <c r="BD11" s="3">
        <v>2362</v>
      </c>
      <c r="BE11" s="3">
        <v>3691</v>
      </c>
      <c r="BF11" s="3">
        <v>2834</v>
      </c>
      <c r="BG11" s="3">
        <v>2888</v>
      </c>
      <c r="BH11" s="3">
        <v>2678</v>
      </c>
      <c r="BI11" s="3">
        <v>3737</v>
      </c>
      <c r="BJ11" s="3">
        <v>3209</v>
      </c>
      <c r="BK11" s="3">
        <v>3199</v>
      </c>
      <c r="BL11" s="20">
        <v>3184</v>
      </c>
    </row>
    <row r="12" spans="1:64">
      <c r="A12" t="s">
        <v>67</v>
      </c>
      <c r="B12" s="3">
        <v>444</v>
      </c>
      <c r="C12" s="3">
        <v>472</v>
      </c>
      <c r="D12" s="3">
        <v>492</v>
      </c>
      <c r="E12" s="3">
        <v>582</v>
      </c>
      <c r="F12" s="3">
        <v>553</v>
      </c>
      <c r="G12" s="3">
        <v>687</v>
      </c>
      <c r="H12" s="3">
        <v>700</v>
      </c>
      <c r="I12" s="3">
        <v>710</v>
      </c>
      <c r="J12" s="3">
        <v>586</v>
      </c>
      <c r="K12" s="3">
        <v>732</v>
      </c>
      <c r="L12" s="3">
        <v>675</v>
      </c>
      <c r="M12" s="3">
        <v>700</v>
      </c>
      <c r="N12" s="3">
        <v>610</v>
      </c>
      <c r="O12" s="3">
        <v>688</v>
      </c>
      <c r="P12" s="3">
        <v>629</v>
      </c>
      <c r="Q12" s="3">
        <v>782</v>
      </c>
      <c r="R12" s="3">
        <v>583</v>
      </c>
      <c r="S12" s="3">
        <v>508</v>
      </c>
      <c r="T12" s="3">
        <v>550</v>
      </c>
      <c r="U12" s="3">
        <v>796</v>
      </c>
      <c r="V12" s="3">
        <v>658</v>
      </c>
      <c r="W12" s="3">
        <v>527</v>
      </c>
      <c r="X12" s="3">
        <v>632</v>
      </c>
      <c r="Y12" s="3">
        <v>878</v>
      </c>
      <c r="Z12" s="3">
        <v>820</v>
      </c>
      <c r="AA12" s="3">
        <v>788</v>
      </c>
      <c r="AB12" s="3">
        <v>778</v>
      </c>
      <c r="AC12" s="3">
        <v>1063</v>
      </c>
      <c r="AD12" s="3">
        <v>646</v>
      </c>
      <c r="AE12" s="3">
        <v>588</v>
      </c>
      <c r="AF12" s="3">
        <v>618</v>
      </c>
      <c r="AG12" s="3">
        <v>903</v>
      </c>
      <c r="AH12" s="3">
        <v>701</v>
      </c>
      <c r="AI12" s="3">
        <v>576</v>
      </c>
      <c r="AJ12" s="3">
        <v>654</v>
      </c>
      <c r="AK12" s="3">
        <v>877</v>
      </c>
      <c r="AL12" s="3">
        <v>574</v>
      </c>
      <c r="AM12" s="3">
        <v>598</v>
      </c>
      <c r="AN12" s="3">
        <v>617</v>
      </c>
      <c r="AO12" s="3">
        <v>828</v>
      </c>
      <c r="AP12" s="3">
        <v>560</v>
      </c>
      <c r="AQ12" s="3">
        <v>577</v>
      </c>
      <c r="AR12" s="3">
        <v>666</v>
      </c>
      <c r="AS12" s="3">
        <v>758</v>
      </c>
      <c r="AT12" s="3">
        <v>502</v>
      </c>
      <c r="AU12" s="3">
        <v>531</v>
      </c>
      <c r="AV12" s="3">
        <v>544</v>
      </c>
      <c r="AW12" s="3">
        <v>770</v>
      </c>
      <c r="AX12" s="3">
        <v>583</v>
      </c>
      <c r="AY12" s="3">
        <v>466</v>
      </c>
      <c r="AZ12" s="3">
        <v>644</v>
      </c>
      <c r="BA12" s="3">
        <v>759</v>
      </c>
      <c r="BB12" s="3">
        <v>663</v>
      </c>
      <c r="BC12" s="3">
        <v>644</v>
      </c>
      <c r="BD12" s="3">
        <v>761</v>
      </c>
      <c r="BE12" s="3">
        <v>841</v>
      </c>
      <c r="BF12" s="3">
        <v>821</v>
      </c>
      <c r="BG12" s="3">
        <v>626</v>
      </c>
      <c r="BH12" s="3">
        <v>654</v>
      </c>
      <c r="BI12" s="3">
        <v>819</v>
      </c>
      <c r="BJ12" s="3">
        <v>2434</v>
      </c>
      <c r="BK12" s="3">
        <v>2636</v>
      </c>
      <c r="BL12" s="20">
        <v>2654</v>
      </c>
    </row>
    <row r="13" spans="1:64">
      <c r="A13" t="s">
        <v>68</v>
      </c>
      <c r="B13" s="3">
        <v>2603</v>
      </c>
      <c r="C13" s="3">
        <v>2626</v>
      </c>
      <c r="D13" s="3">
        <v>2326</v>
      </c>
      <c r="E13" s="3">
        <v>2985</v>
      </c>
      <c r="F13" s="3">
        <v>2764</v>
      </c>
      <c r="G13" s="3">
        <v>3405</v>
      </c>
      <c r="H13" s="3">
        <v>2697</v>
      </c>
      <c r="I13" s="3">
        <v>3548</v>
      </c>
      <c r="J13" s="3">
        <v>3091</v>
      </c>
      <c r="K13" s="3">
        <v>3284</v>
      </c>
      <c r="L13" s="3">
        <v>2785</v>
      </c>
      <c r="M13" s="3">
        <v>3632</v>
      </c>
      <c r="N13" s="3">
        <v>3262</v>
      </c>
      <c r="O13" s="3">
        <v>3561</v>
      </c>
      <c r="P13" s="3">
        <v>3328</v>
      </c>
      <c r="Q13" s="3">
        <v>3965</v>
      </c>
      <c r="R13" s="3">
        <v>3500</v>
      </c>
      <c r="S13" s="3">
        <v>3622</v>
      </c>
      <c r="T13" s="3">
        <v>3226</v>
      </c>
      <c r="U13" s="3">
        <v>3912</v>
      </c>
      <c r="V13" s="3">
        <v>3739</v>
      </c>
      <c r="W13" s="3">
        <v>3590</v>
      </c>
      <c r="X13" s="3">
        <v>3536</v>
      </c>
      <c r="Y13" s="3">
        <v>4429</v>
      </c>
      <c r="Z13" s="3">
        <v>4592</v>
      </c>
      <c r="AA13" s="3">
        <v>4459</v>
      </c>
      <c r="AB13" s="3">
        <v>4017</v>
      </c>
      <c r="AC13" s="3">
        <v>5105</v>
      </c>
      <c r="AD13" s="3">
        <v>4237</v>
      </c>
      <c r="AE13" s="3">
        <v>4574</v>
      </c>
      <c r="AF13" s="3">
        <v>4298</v>
      </c>
      <c r="AG13" s="3">
        <v>5827</v>
      </c>
      <c r="AH13" s="3">
        <v>4572</v>
      </c>
      <c r="AI13" s="3">
        <v>4968</v>
      </c>
      <c r="AJ13" s="3">
        <v>4876</v>
      </c>
      <c r="AK13" s="3">
        <v>6535</v>
      </c>
      <c r="AL13" s="3">
        <v>4955</v>
      </c>
      <c r="AM13" s="3">
        <v>5127</v>
      </c>
      <c r="AN13" s="3">
        <v>4744</v>
      </c>
      <c r="AO13" s="3">
        <v>6797</v>
      </c>
      <c r="AP13" s="3">
        <v>5418</v>
      </c>
      <c r="AQ13" s="3">
        <v>5594</v>
      </c>
      <c r="AR13" s="3">
        <v>5603</v>
      </c>
      <c r="AS13" s="3">
        <v>6997</v>
      </c>
      <c r="AT13" s="3">
        <v>6194</v>
      </c>
      <c r="AU13" s="3">
        <v>5707</v>
      </c>
      <c r="AV13" s="3">
        <v>5801</v>
      </c>
      <c r="AW13" s="3">
        <v>7438</v>
      </c>
      <c r="AX13" s="3">
        <v>6198</v>
      </c>
      <c r="AY13" s="3">
        <v>6731</v>
      </c>
      <c r="AZ13" s="3">
        <v>6636</v>
      </c>
      <c r="BA13" s="3">
        <v>8659</v>
      </c>
      <c r="BB13" s="3">
        <v>7606</v>
      </c>
      <c r="BC13" s="3">
        <v>7703</v>
      </c>
      <c r="BD13" s="3">
        <v>8330</v>
      </c>
      <c r="BE13" s="3">
        <v>9184</v>
      </c>
      <c r="BF13" s="3">
        <v>8205</v>
      </c>
      <c r="BG13" s="3">
        <v>7784</v>
      </c>
      <c r="BH13" s="3">
        <v>7692</v>
      </c>
      <c r="BI13" s="3">
        <v>9242</v>
      </c>
      <c r="BJ13" s="3">
        <v>7918</v>
      </c>
      <c r="BK13" s="3">
        <v>8596</v>
      </c>
      <c r="BL13" s="20">
        <v>8875</v>
      </c>
    </row>
    <row r="14" spans="1:64">
      <c r="A14" t="s">
        <v>69</v>
      </c>
      <c r="B14" s="3">
        <v>117</v>
      </c>
      <c r="C14" s="3">
        <v>112</v>
      </c>
      <c r="D14" s="3">
        <v>99</v>
      </c>
      <c r="E14" s="3">
        <v>212</v>
      </c>
      <c r="F14" s="3">
        <v>155</v>
      </c>
      <c r="G14" s="3">
        <v>439</v>
      </c>
      <c r="H14" s="3">
        <v>292</v>
      </c>
      <c r="I14" s="3">
        <v>410</v>
      </c>
      <c r="J14" s="3">
        <v>348</v>
      </c>
      <c r="K14" s="3">
        <v>328</v>
      </c>
      <c r="L14" s="3">
        <v>318</v>
      </c>
      <c r="M14" s="3">
        <v>761</v>
      </c>
      <c r="N14" s="3">
        <v>368</v>
      </c>
      <c r="O14" s="3">
        <v>366</v>
      </c>
      <c r="P14" s="3">
        <v>352</v>
      </c>
      <c r="Q14" s="3">
        <v>410</v>
      </c>
      <c r="R14" s="3">
        <v>435</v>
      </c>
      <c r="S14" s="3">
        <v>417</v>
      </c>
      <c r="T14" s="3">
        <v>394</v>
      </c>
      <c r="U14" s="3">
        <v>447</v>
      </c>
      <c r="V14" s="3">
        <v>480</v>
      </c>
      <c r="W14" s="3">
        <v>458</v>
      </c>
      <c r="X14" s="3">
        <v>509</v>
      </c>
      <c r="Y14" s="3">
        <v>608</v>
      </c>
      <c r="Z14" s="3">
        <v>409</v>
      </c>
      <c r="AA14" s="3">
        <v>415</v>
      </c>
      <c r="AB14" s="3">
        <v>484</v>
      </c>
      <c r="AC14" s="3">
        <v>496</v>
      </c>
      <c r="AD14" s="3">
        <v>500</v>
      </c>
      <c r="AE14" s="3">
        <v>559</v>
      </c>
      <c r="AF14" s="3">
        <v>618</v>
      </c>
      <c r="AG14" s="3">
        <v>636</v>
      </c>
      <c r="AH14" s="3">
        <v>719</v>
      </c>
      <c r="AI14" s="3">
        <v>719</v>
      </c>
      <c r="AJ14" s="3">
        <v>702</v>
      </c>
      <c r="AK14" s="3">
        <v>775</v>
      </c>
      <c r="AL14" s="3">
        <v>759</v>
      </c>
      <c r="AM14" s="3">
        <v>811</v>
      </c>
      <c r="AN14" s="3">
        <v>765</v>
      </c>
      <c r="AO14" s="3">
        <v>936</v>
      </c>
      <c r="AP14" s="3">
        <v>950</v>
      </c>
      <c r="AQ14" s="3">
        <v>1176</v>
      </c>
      <c r="AR14" s="3">
        <v>1267</v>
      </c>
      <c r="AS14" s="3">
        <v>1367</v>
      </c>
      <c r="AT14" s="3">
        <v>1538</v>
      </c>
      <c r="AU14" s="3">
        <v>1425</v>
      </c>
      <c r="AV14" s="3">
        <v>1705</v>
      </c>
      <c r="AW14" s="3">
        <v>1904</v>
      </c>
      <c r="AX14" s="3">
        <v>1906</v>
      </c>
      <c r="AY14" s="3">
        <v>1921</v>
      </c>
      <c r="AZ14" s="3">
        <v>1960</v>
      </c>
      <c r="BA14" s="3">
        <v>2404</v>
      </c>
      <c r="BB14" s="3">
        <v>2560</v>
      </c>
      <c r="BC14" s="3">
        <v>2468</v>
      </c>
      <c r="BD14" s="3">
        <v>2792</v>
      </c>
      <c r="BE14" s="3">
        <v>2799</v>
      </c>
      <c r="BF14" s="3">
        <v>2674</v>
      </c>
      <c r="BG14" s="3">
        <v>2680</v>
      </c>
      <c r="BH14" s="3">
        <v>2642</v>
      </c>
      <c r="BI14" s="3">
        <v>2846</v>
      </c>
      <c r="BJ14" s="3">
        <v>2976</v>
      </c>
      <c r="BK14" s="3">
        <v>3059</v>
      </c>
      <c r="BL14" s="20">
        <v>3016</v>
      </c>
    </row>
    <row r="15" spans="1:6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20"/>
      <c r="BG15" s="20"/>
    </row>
    <row r="16" spans="1:64">
      <c r="AU16" s="3"/>
      <c r="AY16" s="3"/>
    </row>
    <row r="17" spans="9:56">
      <c r="I17" s="6">
        <v>2023</v>
      </c>
      <c r="J17" s="6">
        <v>2022</v>
      </c>
      <c r="K17" s="7" t="s">
        <v>70</v>
      </c>
      <c r="L17" s="6" t="s">
        <v>70</v>
      </c>
      <c r="M17" s="6"/>
      <c r="N17" s="6"/>
      <c r="O17" s="6"/>
      <c r="P17" s="6"/>
      <c r="Q17" s="7"/>
      <c r="R17" s="6"/>
      <c r="S17" s="6"/>
    </row>
    <row r="18" spans="9:56">
      <c r="I18" s="5" t="s">
        <v>71</v>
      </c>
      <c r="J18" s="5" t="s">
        <v>71</v>
      </c>
      <c r="K18" s="12" t="s">
        <v>71</v>
      </c>
      <c r="L18" s="5" t="s">
        <v>72</v>
      </c>
      <c r="M18" s="6"/>
      <c r="O18" s="24"/>
      <c r="P18" s="5"/>
      <c r="Q18" s="12"/>
      <c r="R18" s="6"/>
      <c r="S18" s="6"/>
      <c r="BD18" s="41"/>
    </row>
    <row r="19" spans="9:56">
      <c r="I19" s="3">
        <f>SUM(BF3:BI3)</f>
        <v>107305</v>
      </c>
      <c r="J19" s="3">
        <f>SUM(BB3:BE3)</f>
        <v>108908</v>
      </c>
      <c r="K19" s="48">
        <f>(I19-J19)</f>
        <v>-1603</v>
      </c>
      <c r="L19" s="49">
        <f>(K19/(J19/100))</f>
        <v>-1.4718845263892462</v>
      </c>
      <c r="M19" s="4"/>
      <c r="N19" s="3"/>
      <c r="O19" s="16"/>
      <c r="P19" s="17"/>
      <c r="Q19" s="3"/>
      <c r="R19" s="4"/>
      <c r="S19" s="4"/>
      <c r="BD19" s="41"/>
    </row>
    <row r="20" spans="9:56">
      <c r="O20" s="3"/>
      <c r="BD20" s="41"/>
    </row>
    <row r="21" spans="9:56">
      <c r="I21" s="6" t="s">
        <v>86</v>
      </c>
      <c r="J21" s="6" t="s">
        <v>87</v>
      </c>
      <c r="K21" s="6" t="s">
        <v>70</v>
      </c>
      <c r="L21" s="6" t="s">
        <v>70</v>
      </c>
      <c r="O21" s="6"/>
      <c r="P21" s="6"/>
      <c r="Q21" s="6"/>
      <c r="R21" s="6"/>
      <c r="BD21" s="41"/>
    </row>
    <row r="22" spans="9:56">
      <c r="I22" s="5" t="s">
        <v>71</v>
      </c>
      <c r="J22" s="5" t="s">
        <v>71</v>
      </c>
      <c r="K22" s="12" t="s">
        <v>71</v>
      </c>
      <c r="L22" s="5" t="s">
        <v>72</v>
      </c>
      <c r="O22" s="5"/>
      <c r="P22" s="5"/>
      <c r="Q22" s="12"/>
      <c r="R22" s="6"/>
      <c r="BD22" s="41"/>
    </row>
    <row r="23" spans="9:56">
      <c r="I23" s="3">
        <f>SUM(BL5)</f>
        <v>28136.75</v>
      </c>
      <c r="J23" s="3">
        <f>SUM(BH5)</f>
        <v>26937</v>
      </c>
      <c r="K23" s="43">
        <f>(I23-J23)</f>
        <v>1199.75</v>
      </c>
      <c r="L23" s="44">
        <f>(K23/(J23/100))</f>
        <v>4.4539109774659389</v>
      </c>
      <c r="O23" s="3"/>
      <c r="P23" s="3"/>
      <c r="Q23" s="3"/>
      <c r="R23" s="4"/>
      <c r="BD23" s="41"/>
    </row>
    <row r="24" spans="9:56">
      <c r="BD24" s="41"/>
    </row>
    <row r="27" spans="9:56">
      <c r="K27" s="3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82</v>
      </c>
      <c r="AU2" s="6" t="s">
        <v>83</v>
      </c>
      <c r="AV2" s="6" t="s">
        <v>85</v>
      </c>
    </row>
    <row r="3" spans="1:69" s="1" customFormat="1">
      <c r="A3" s="1" t="s">
        <v>61</v>
      </c>
      <c r="B3" s="34">
        <v>79262.509843334628</v>
      </c>
      <c r="C3" s="34">
        <v>79362.338315667803</v>
      </c>
      <c r="D3" s="34">
        <v>78804.929063668693</v>
      </c>
      <c r="E3" s="34">
        <v>79672.023836668144</v>
      </c>
      <c r="F3" s="34">
        <v>79615.052468668146</v>
      </c>
      <c r="G3" s="34">
        <v>80353.174465667544</v>
      </c>
      <c r="H3" s="34">
        <v>79941.233379000711</v>
      </c>
      <c r="I3" s="34">
        <v>80256.93277466677</v>
      </c>
      <c r="J3" s="34">
        <v>80464.936695999641</v>
      </c>
      <c r="K3" s="34">
        <v>81264.144479333074</v>
      </c>
      <c r="L3" s="34">
        <v>80910.210068667322</v>
      </c>
      <c r="M3" s="34">
        <v>82796.506630000644</v>
      </c>
      <c r="N3" s="34">
        <v>82801.214641667597</v>
      </c>
      <c r="O3" s="34">
        <v>83830.188232667308</v>
      </c>
      <c r="P3" s="34">
        <v>83557.574876668179</v>
      </c>
      <c r="Q3" s="34">
        <v>84912.900725001731</v>
      </c>
      <c r="R3" s="34">
        <v>85576.798285667654</v>
      </c>
      <c r="S3" s="34">
        <v>86016.212021334242</v>
      </c>
      <c r="T3" s="34">
        <v>85991.018390001991</v>
      </c>
      <c r="U3" s="34">
        <v>87521.220506668295</v>
      </c>
      <c r="V3" s="34">
        <v>88415.631095668883</v>
      </c>
      <c r="W3" s="34">
        <v>89312.365437668632</v>
      </c>
      <c r="X3" s="34">
        <v>89234.100378335977</v>
      </c>
      <c r="Y3" s="34">
        <v>90470.541782002576</v>
      </c>
      <c r="Z3" s="34">
        <v>91141.889395334525</v>
      </c>
      <c r="AA3" s="34">
        <v>91897.382194667924</v>
      </c>
      <c r="AB3" s="34">
        <v>92624.256635667683</v>
      </c>
      <c r="AC3" s="34">
        <v>94573.406741335348</v>
      </c>
      <c r="AD3" s="34">
        <v>94519.43089566844</v>
      </c>
      <c r="AE3" s="34">
        <v>94135.781218335469</v>
      </c>
      <c r="AF3" s="34">
        <v>93242.225754334941</v>
      </c>
      <c r="AG3" s="34">
        <v>95437.127124668492</v>
      </c>
      <c r="AH3" s="34">
        <v>97127.86684800277</v>
      </c>
      <c r="AI3" s="34">
        <v>98811.922594002594</v>
      </c>
      <c r="AJ3" s="34">
        <v>98940.991837002031</v>
      </c>
      <c r="AK3" s="34">
        <v>101583.045706669</v>
      </c>
      <c r="AL3" s="34">
        <v>103279.66208333531</v>
      </c>
      <c r="AM3" s="34">
        <v>105195.03977566941</v>
      </c>
      <c r="AN3" s="34">
        <v>105367.31482333543</v>
      </c>
      <c r="AO3" s="34">
        <v>107449.66243466895</v>
      </c>
      <c r="AP3" s="38">
        <v>107288.62517000166</v>
      </c>
      <c r="AQ3" s="38">
        <v>107247.50647300189</v>
      </c>
      <c r="AR3" s="38">
        <v>106497.73164600151</v>
      </c>
      <c r="AS3" s="3">
        <v>107395.29877766887</v>
      </c>
      <c r="AT3" s="54">
        <v>106988.88432300219</v>
      </c>
      <c r="AU3" s="54">
        <v>106928.46321000208</v>
      </c>
      <c r="AV3" s="3">
        <v>105975.19151233618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63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82</v>
      </c>
      <c r="AU5" s="6" t="s">
        <v>83</v>
      </c>
      <c r="AV5" s="6" t="s">
        <v>85</v>
      </c>
    </row>
    <row r="6" spans="1:69">
      <c r="A6" t="s">
        <v>64</v>
      </c>
      <c r="B6" s="39">
        <v>4445.23327600005</v>
      </c>
      <c r="C6" s="39">
        <v>4521.4828326666602</v>
      </c>
      <c r="D6" s="39">
        <v>4422.9033229999804</v>
      </c>
      <c r="E6" s="39">
        <v>4658.7958593333697</v>
      </c>
      <c r="F6" s="39">
        <v>4660.16767933339</v>
      </c>
      <c r="G6" s="39">
        <v>4756.0681099999902</v>
      </c>
      <c r="H6" s="39">
        <v>4716.0691030000198</v>
      </c>
      <c r="I6" s="39">
        <v>4569.7106349999904</v>
      </c>
      <c r="J6" s="39">
        <v>4682.9859346666899</v>
      </c>
      <c r="K6" s="39">
        <v>4661.2595486666796</v>
      </c>
      <c r="L6" s="39">
        <v>4565.3961876666999</v>
      </c>
      <c r="M6" s="39">
        <v>4662.3749446666998</v>
      </c>
      <c r="N6" s="39">
        <v>4041.18974766671</v>
      </c>
      <c r="O6" s="39">
        <v>4062.13917633337</v>
      </c>
      <c r="P6" s="39">
        <v>3985.3518586666901</v>
      </c>
      <c r="Q6" s="39">
        <v>4094.1534523333598</v>
      </c>
      <c r="R6" s="39">
        <v>3957.3882260000601</v>
      </c>
      <c r="S6" s="39">
        <v>3912.1953413333599</v>
      </c>
      <c r="T6" s="39">
        <v>3953.2439010000498</v>
      </c>
      <c r="U6" s="39">
        <v>4411.1680363333599</v>
      </c>
      <c r="V6" s="39">
        <v>4355.4229640000303</v>
      </c>
      <c r="W6" s="39">
        <v>4462.8514383333604</v>
      </c>
      <c r="X6" s="39">
        <v>4537.6794736667098</v>
      </c>
      <c r="Y6" s="39">
        <v>4322.4753740000297</v>
      </c>
      <c r="Z6" s="39">
        <v>4215.2040900000402</v>
      </c>
      <c r="AA6" s="39">
        <v>4169.6181146666804</v>
      </c>
      <c r="AB6" s="39">
        <v>4210.9094826666696</v>
      </c>
      <c r="AC6" s="39">
        <v>4312.4778490000599</v>
      </c>
      <c r="AD6" s="39">
        <v>4404.6473943333403</v>
      </c>
      <c r="AE6" s="39">
        <v>4219.93104233336</v>
      </c>
      <c r="AF6" s="39">
        <v>3976.0599913333599</v>
      </c>
      <c r="AG6" s="39">
        <v>4052.2924010000102</v>
      </c>
      <c r="AH6" s="39">
        <v>4061.9222476666901</v>
      </c>
      <c r="AI6" s="39">
        <v>4187.5552523333499</v>
      </c>
      <c r="AJ6" s="39">
        <v>4177.6365263333901</v>
      </c>
      <c r="AK6" s="39">
        <v>4386.2220900000102</v>
      </c>
      <c r="AL6" s="39">
        <v>4299.5917073333703</v>
      </c>
      <c r="AM6" s="39">
        <v>3970.359786</v>
      </c>
      <c r="AN6" s="39">
        <v>3587.1592140000098</v>
      </c>
      <c r="AO6" s="37">
        <v>3663.912765</v>
      </c>
      <c r="AP6" s="3">
        <v>3538.7566006666798</v>
      </c>
      <c r="AQ6" s="3">
        <v>3518.4111596666698</v>
      </c>
      <c r="AR6" s="3">
        <v>3506.02682799999</v>
      </c>
      <c r="AS6" s="3">
        <v>3601.1433176666701</v>
      </c>
      <c r="AT6" s="53">
        <v>3532.2768496666799</v>
      </c>
      <c r="AU6" s="53">
        <v>3489.2611069999998</v>
      </c>
      <c r="AV6" s="3">
        <v>3388.1334256666801</v>
      </c>
      <c r="AW6" s="3"/>
    </row>
    <row r="7" spans="1:69">
      <c r="A7" t="s">
        <v>65</v>
      </c>
      <c r="B7" s="39">
        <v>14159.915489000001</v>
      </c>
      <c r="C7" s="39">
        <v>13956.054318333399</v>
      </c>
      <c r="D7" s="39">
        <v>13798.4954733334</v>
      </c>
      <c r="E7" s="39">
        <v>13890.323024666701</v>
      </c>
      <c r="F7" s="39">
        <v>13589.5967776667</v>
      </c>
      <c r="G7" s="39">
        <v>13625.402575</v>
      </c>
      <c r="H7" s="39">
        <v>13387.2642093333</v>
      </c>
      <c r="I7" s="39">
        <v>13530.699084333301</v>
      </c>
      <c r="J7" s="39">
        <v>13355.187721333201</v>
      </c>
      <c r="K7" s="39">
        <v>13335.176105</v>
      </c>
      <c r="L7" s="39">
        <v>13083.549380333299</v>
      </c>
      <c r="M7" s="39">
        <v>13089.600787666701</v>
      </c>
      <c r="N7" s="39">
        <v>13030.7397023333</v>
      </c>
      <c r="O7" s="39">
        <v>13023.218847</v>
      </c>
      <c r="P7" s="39">
        <v>12777.394235</v>
      </c>
      <c r="Q7" s="39">
        <v>12673.0883186667</v>
      </c>
      <c r="R7" s="39">
        <v>12649.323890666699</v>
      </c>
      <c r="S7" s="39">
        <v>12574.041696333201</v>
      </c>
      <c r="T7" s="39">
        <v>12378.283893333301</v>
      </c>
      <c r="U7" s="39">
        <v>12284.2220953332</v>
      </c>
      <c r="V7" s="39">
        <v>12298.6716709999</v>
      </c>
      <c r="W7" s="39">
        <v>12271.4308783331</v>
      </c>
      <c r="X7" s="39">
        <v>12143.742958999899</v>
      </c>
      <c r="Y7" s="39">
        <v>12264.7182626666</v>
      </c>
      <c r="Z7" s="39">
        <v>12102.3746863332</v>
      </c>
      <c r="AA7" s="39">
        <v>12130.0906626666</v>
      </c>
      <c r="AB7" s="39">
        <v>12099.9084489999</v>
      </c>
      <c r="AC7" s="39">
        <v>12100.627771666601</v>
      </c>
      <c r="AD7" s="39">
        <v>11975.697734666501</v>
      </c>
      <c r="AE7" s="39">
        <v>11834.741036666501</v>
      </c>
      <c r="AF7" s="39">
        <v>11638.5582523332</v>
      </c>
      <c r="AG7" s="39">
        <v>11713.2312596665</v>
      </c>
      <c r="AH7" s="39">
        <v>11802.0851076665</v>
      </c>
      <c r="AI7" s="39">
        <v>11781.8044696665</v>
      </c>
      <c r="AJ7" s="39">
        <v>11416.3337746666</v>
      </c>
      <c r="AK7" s="39">
        <v>11308.4834669998</v>
      </c>
      <c r="AL7" s="39">
        <v>11494.5203093332</v>
      </c>
      <c r="AM7" s="39">
        <v>12040.4147206662</v>
      </c>
      <c r="AN7" s="39">
        <v>12070.3986649996</v>
      </c>
      <c r="AO7" s="37">
        <v>12352.5741589996</v>
      </c>
      <c r="AP7" s="3">
        <v>12304.081012332899</v>
      </c>
      <c r="AQ7" s="3">
        <v>12226.293172333</v>
      </c>
      <c r="AR7" s="3">
        <v>11571.693557999801</v>
      </c>
      <c r="AS7" s="3">
        <v>11600.4641199998</v>
      </c>
      <c r="AT7" s="53">
        <v>11475.748485333301</v>
      </c>
      <c r="AU7" s="53">
        <v>11436.3493269999</v>
      </c>
      <c r="AV7" s="3">
        <v>11254.6723286666</v>
      </c>
      <c r="AW7" s="3"/>
    </row>
    <row r="8" spans="1:69">
      <c r="A8" t="s">
        <v>66</v>
      </c>
      <c r="B8" s="39">
        <v>3286.30261666668</v>
      </c>
      <c r="C8" s="39">
        <v>3361.4988750000098</v>
      </c>
      <c r="D8" s="39">
        <v>3381.1770776666799</v>
      </c>
      <c r="E8" s="39">
        <v>3447.7110273333601</v>
      </c>
      <c r="F8" s="39">
        <v>3535.72916533334</v>
      </c>
      <c r="G8" s="39">
        <v>3387.5997240000202</v>
      </c>
      <c r="H8" s="39">
        <v>3464.43380833335</v>
      </c>
      <c r="I8" s="39">
        <v>3615.8728253333602</v>
      </c>
      <c r="J8" s="39">
        <v>3982.4216386667099</v>
      </c>
      <c r="K8" s="39">
        <v>4144.1662496667104</v>
      </c>
      <c r="L8" s="39">
        <v>4195.0821553333799</v>
      </c>
      <c r="M8" s="39">
        <v>4382.2790856666998</v>
      </c>
      <c r="N8" s="39">
        <v>4352.27865366674</v>
      </c>
      <c r="O8" s="39">
        <v>4576.06376800006</v>
      </c>
      <c r="P8" s="39">
        <v>4684.7012296667299</v>
      </c>
      <c r="Q8" s="39">
        <v>4837.6020930000705</v>
      </c>
      <c r="R8" s="39">
        <v>4958.4312483334097</v>
      </c>
      <c r="S8" s="39">
        <v>5072.6151983334203</v>
      </c>
      <c r="T8" s="39">
        <v>5110.8400300000903</v>
      </c>
      <c r="U8" s="39">
        <v>5210.0205596667201</v>
      </c>
      <c r="V8" s="39">
        <v>5333.8651980000604</v>
      </c>
      <c r="W8" s="39">
        <v>5536.8680346666997</v>
      </c>
      <c r="X8" s="39">
        <v>5587.9269953333296</v>
      </c>
      <c r="Y8" s="39">
        <v>5696.0069903333097</v>
      </c>
      <c r="Z8" s="39">
        <v>5847.5187989999504</v>
      </c>
      <c r="AA8" s="39">
        <v>5988.6184233332197</v>
      </c>
      <c r="AB8" s="39">
        <v>6062.4812293332498</v>
      </c>
      <c r="AC8" s="39">
        <v>6167.5668426665497</v>
      </c>
      <c r="AD8" s="39">
        <v>6281.1825566665502</v>
      </c>
      <c r="AE8" s="39">
        <v>6294.4220716665204</v>
      </c>
      <c r="AF8" s="39">
        <v>6348.8623149998502</v>
      </c>
      <c r="AG8" s="39">
        <v>6693.8633273331097</v>
      </c>
      <c r="AH8" s="39">
        <v>6953.7977049997298</v>
      </c>
      <c r="AI8" s="39">
        <v>7198.5236226663401</v>
      </c>
      <c r="AJ8" s="39">
        <v>7299.63643066637</v>
      </c>
      <c r="AK8" s="39">
        <v>7484.8958533329196</v>
      </c>
      <c r="AL8" s="39">
        <v>7716.9408389995897</v>
      </c>
      <c r="AM8" s="39">
        <v>7918.5543903328999</v>
      </c>
      <c r="AN8" s="39">
        <v>8045.3852163329302</v>
      </c>
      <c r="AO8" s="37">
        <v>8220.9262649994798</v>
      </c>
      <c r="AP8" s="3">
        <v>8390.3017203328109</v>
      </c>
      <c r="AQ8" s="3">
        <v>8356.3291896661194</v>
      </c>
      <c r="AR8" s="3">
        <v>8310.5959786661606</v>
      </c>
      <c r="AS8" s="3">
        <v>8309.1354769995105</v>
      </c>
      <c r="AT8" s="53">
        <v>8586.3732496661396</v>
      </c>
      <c r="AU8" s="53">
        <v>8764.4269446660692</v>
      </c>
      <c r="AV8" s="3">
        <v>8720.4547743327294</v>
      </c>
      <c r="AW8" s="3"/>
    </row>
    <row r="9" spans="1:69">
      <c r="A9" t="s">
        <v>67</v>
      </c>
      <c r="B9" s="39">
        <v>13935.0790146667</v>
      </c>
      <c r="C9" s="39">
        <v>13701.3520873334</v>
      </c>
      <c r="D9" s="39">
        <v>13671.1717420001</v>
      </c>
      <c r="E9" s="39">
        <v>13304.232498666701</v>
      </c>
      <c r="F9" s="39">
        <v>13421.658269666699</v>
      </c>
      <c r="G9" s="39">
        <v>13480.81445</v>
      </c>
      <c r="H9" s="39">
        <v>13451.758159666701</v>
      </c>
      <c r="I9" s="39">
        <v>12675.063713666599</v>
      </c>
      <c r="J9" s="39">
        <v>12803.3232089999</v>
      </c>
      <c r="K9" s="39">
        <v>12724.684320333299</v>
      </c>
      <c r="L9" s="39">
        <v>12666.417883333301</v>
      </c>
      <c r="M9" s="39">
        <v>12874.8083926667</v>
      </c>
      <c r="N9" s="39">
        <v>12650.319881666701</v>
      </c>
      <c r="O9" s="39">
        <v>12713.711467666601</v>
      </c>
      <c r="P9" s="39">
        <v>12635.767218666701</v>
      </c>
      <c r="Q9" s="39">
        <v>12679.628399666601</v>
      </c>
      <c r="R9" s="39">
        <v>12612.0780703333</v>
      </c>
      <c r="S9" s="39">
        <v>12587.8646476666</v>
      </c>
      <c r="T9" s="39">
        <v>12605.998207333299</v>
      </c>
      <c r="U9" s="39">
        <v>12655.190288666499</v>
      </c>
      <c r="V9" s="39">
        <v>12986.5653016666</v>
      </c>
      <c r="W9" s="39">
        <v>12715.309246999999</v>
      </c>
      <c r="X9" s="39">
        <v>12433.5300943334</v>
      </c>
      <c r="Y9" s="39">
        <v>12562.669696999999</v>
      </c>
      <c r="Z9" s="39">
        <v>12611.531854999999</v>
      </c>
      <c r="AA9" s="39">
        <v>12626.075675333401</v>
      </c>
      <c r="AB9" s="39">
        <v>13297.333881</v>
      </c>
      <c r="AC9" s="39">
        <v>13616.010081</v>
      </c>
      <c r="AD9" s="39">
        <v>13440.6872933334</v>
      </c>
      <c r="AE9" s="39">
        <v>13533.4727926667</v>
      </c>
      <c r="AF9" s="39">
        <v>13402.4949593334</v>
      </c>
      <c r="AG9" s="39">
        <v>13391.407304333399</v>
      </c>
      <c r="AH9" s="39">
        <v>13246.929984</v>
      </c>
      <c r="AI9" s="39">
        <v>13235.0147413334</v>
      </c>
      <c r="AJ9" s="39">
        <v>13051.4064363333</v>
      </c>
      <c r="AK9" s="39">
        <v>13102.223174000101</v>
      </c>
      <c r="AL9" s="39">
        <v>12994.746895</v>
      </c>
      <c r="AM9" s="39">
        <v>12998.087678</v>
      </c>
      <c r="AN9" s="39">
        <v>12727.610067</v>
      </c>
      <c r="AO9" s="37">
        <v>12901.5883170001</v>
      </c>
      <c r="AP9" s="3">
        <v>12638.968901333399</v>
      </c>
      <c r="AQ9" s="3">
        <v>12447.6497396667</v>
      </c>
      <c r="AR9" s="3">
        <v>12215.9749676666</v>
      </c>
      <c r="AS9" s="3">
        <v>12334.2141503333</v>
      </c>
      <c r="AT9" s="53">
        <v>12098.866490333399</v>
      </c>
      <c r="AU9" s="53">
        <v>11836.3492526667</v>
      </c>
      <c r="AV9" s="3">
        <v>11518.940133333301</v>
      </c>
      <c r="AW9" s="3"/>
    </row>
    <row r="10" spans="1:69">
      <c r="A10" t="s">
        <v>68</v>
      </c>
      <c r="B10" s="39">
        <v>39209.477995334499</v>
      </c>
      <c r="C10" s="39">
        <v>39529.2673623343</v>
      </c>
      <c r="D10" s="39">
        <v>39321.559908668503</v>
      </c>
      <c r="E10" s="39">
        <v>40009.119978001298</v>
      </c>
      <c r="F10" s="39">
        <v>39886.386433667998</v>
      </c>
      <c r="G10" s="39">
        <v>40334.147831667498</v>
      </c>
      <c r="H10" s="39">
        <v>40079.973367667299</v>
      </c>
      <c r="I10" s="39">
        <v>40847.074696333497</v>
      </c>
      <c r="J10" s="39">
        <v>40438.932794333101</v>
      </c>
      <c r="K10" s="39">
        <v>41063.502099333004</v>
      </c>
      <c r="L10" s="39">
        <v>41061.6186710006</v>
      </c>
      <c r="M10" s="39">
        <v>42280.857609000501</v>
      </c>
      <c r="N10" s="39">
        <v>42557.469915000896</v>
      </c>
      <c r="O10" s="39">
        <v>43193.831997667403</v>
      </c>
      <c r="P10" s="39">
        <v>43242.461601668103</v>
      </c>
      <c r="Q10" s="39">
        <v>44241.636889001798</v>
      </c>
      <c r="R10" s="39">
        <v>44979.4139170009</v>
      </c>
      <c r="S10" s="39">
        <v>45412.452678667702</v>
      </c>
      <c r="T10" s="39">
        <v>45489.910567335297</v>
      </c>
      <c r="U10" s="39">
        <v>46394.263519335203</v>
      </c>
      <c r="V10" s="39">
        <v>46838.1086736691</v>
      </c>
      <c r="W10" s="39">
        <v>47591.993350002202</v>
      </c>
      <c r="X10" s="39">
        <v>47786.765715669397</v>
      </c>
      <c r="Y10" s="39">
        <v>48497.871146002697</v>
      </c>
      <c r="Z10" s="39">
        <v>49059.410965334901</v>
      </c>
      <c r="AA10" s="39">
        <v>49540.133286334902</v>
      </c>
      <c r="AB10" s="39">
        <v>49510.501343668097</v>
      </c>
      <c r="AC10" s="39">
        <v>50933.312033668997</v>
      </c>
      <c r="AD10" s="39">
        <v>50945.1739020022</v>
      </c>
      <c r="AE10" s="39">
        <v>50941.919404335902</v>
      </c>
      <c r="AF10" s="39">
        <v>50602.031224335296</v>
      </c>
      <c r="AG10" s="39">
        <v>52035.631243002303</v>
      </c>
      <c r="AH10" s="39">
        <v>53241.501193670098</v>
      </c>
      <c r="AI10" s="39">
        <v>54377.539169336596</v>
      </c>
      <c r="AJ10" s="39">
        <v>55160.638485002601</v>
      </c>
      <c r="AK10" s="39">
        <v>57133.075516336503</v>
      </c>
      <c r="AL10" s="39">
        <v>58362.636639336197</v>
      </c>
      <c r="AM10" s="39">
        <v>59798.805463003999</v>
      </c>
      <c r="AN10" s="39">
        <v>60505.072077669902</v>
      </c>
      <c r="AO10" s="37">
        <v>61773.256856336797</v>
      </c>
      <c r="AP10" s="3">
        <v>62074.391769669601</v>
      </c>
      <c r="AQ10" s="3">
        <v>62481.193230003097</v>
      </c>
      <c r="AR10" s="3">
        <v>62781.678619669299</v>
      </c>
      <c r="AS10" s="3">
        <v>63444.367235669903</v>
      </c>
      <c r="AT10" s="53">
        <v>63222.4518933363</v>
      </c>
      <c r="AU10" s="53">
        <v>63397.105018669703</v>
      </c>
      <c r="AV10" s="3">
        <v>63078.062686670499</v>
      </c>
      <c r="AW10" s="3"/>
    </row>
    <row r="11" spans="1:69">
      <c r="A11" t="s">
        <v>69</v>
      </c>
      <c r="B11" s="39">
        <v>4226.5014516666997</v>
      </c>
      <c r="C11" s="39">
        <v>4292.6828400000404</v>
      </c>
      <c r="D11" s="39">
        <v>4209.6215390000298</v>
      </c>
      <c r="E11" s="39">
        <v>4361.8414486666998</v>
      </c>
      <c r="F11" s="39">
        <v>4521.5141430000203</v>
      </c>
      <c r="G11" s="39">
        <v>4769.1417750000401</v>
      </c>
      <c r="H11" s="39">
        <v>4841.7347310000396</v>
      </c>
      <c r="I11" s="39">
        <v>5018.5118200000297</v>
      </c>
      <c r="J11" s="39">
        <v>5202.0853980000402</v>
      </c>
      <c r="K11" s="39">
        <v>5335.3561563333697</v>
      </c>
      <c r="L11" s="39">
        <v>5338.1457910000399</v>
      </c>
      <c r="M11" s="39">
        <v>5506.5858103333503</v>
      </c>
      <c r="N11" s="39">
        <v>6169.21674133325</v>
      </c>
      <c r="O11" s="39">
        <v>6261.22297599988</v>
      </c>
      <c r="P11" s="39">
        <v>6231.89873299995</v>
      </c>
      <c r="Q11" s="39">
        <v>6386.7915723331998</v>
      </c>
      <c r="R11" s="39">
        <v>6420.1629333332903</v>
      </c>
      <c r="S11" s="39">
        <v>6457.0424589999502</v>
      </c>
      <c r="T11" s="39">
        <v>6452.7417909999604</v>
      </c>
      <c r="U11" s="39">
        <v>6566.3560073333001</v>
      </c>
      <c r="V11" s="39">
        <v>6602.9972873331999</v>
      </c>
      <c r="W11" s="39">
        <v>6733.9124893332701</v>
      </c>
      <c r="X11" s="39">
        <v>6744.4551403332398</v>
      </c>
      <c r="Y11" s="39">
        <v>7126.8003119999403</v>
      </c>
      <c r="Z11" s="39">
        <v>7305.8489996664402</v>
      </c>
      <c r="AA11" s="39">
        <v>7442.8460323331301</v>
      </c>
      <c r="AB11" s="39">
        <v>7443.1222499997702</v>
      </c>
      <c r="AC11" s="39">
        <v>7443.4121633331297</v>
      </c>
      <c r="AD11" s="39">
        <v>7472.0420146664601</v>
      </c>
      <c r="AE11" s="39">
        <v>7311.2948706664902</v>
      </c>
      <c r="AF11" s="39">
        <v>7274.2190119998404</v>
      </c>
      <c r="AG11" s="39">
        <v>7550.70158933316</v>
      </c>
      <c r="AH11" s="39">
        <v>7821.6306099997601</v>
      </c>
      <c r="AI11" s="39">
        <v>8031.4853386663999</v>
      </c>
      <c r="AJ11" s="39">
        <v>7835.3401839997596</v>
      </c>
      <c r="AK11" s="39">
        <v>8168.1456059996699</v>
      </c>
      <c r="AL11" s="39">
        <v>8411.2256933329409</v>
      </c>
      <c r="AM11" s="39">
        <v>8468.8177376663207</v>
      </c>
      <c r="AN11" s="39">
        <v>8431.6895833329909</v>
      </c>
      <c r="AO11" s="37">
        <v>8537.4040723329708</v>
      </c>
      <c r="AP11" s="3">
        <v>8342.1251656662607</v>
      </c>
      <c r="AQ11" s="3">
        <v>8217.6299816662995</v>
      </c>
      <c r="AR11" s="3">
        <v>8111.7616939996697</v>
      </c>
      <c r="AS11" s="3">
        <v>8105.9744769996696</v>
      </c>
      <c r="AT11" s="53">
        <v>8073.1673546663596</v>
      </c>
      <c r="AU11" s="53">
        <v>8004.9715599997098</v>
      </c>
      <c r="AV11" s="3">
        <v>8014.92816366638</v>
      </c>
      <c r="AW11" s="3"/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78</v>
      </c>
      <c r="AQ12" t="s">
        <v>78</v>
      </c>
      <c r="AR12" t="s">
        <v>78</v>
      </c>
    </row>
    <row r="14" spans="1:69">
      <c r="H14" s="6" t="s">
        <v>86</v>
      </c>
      <c r="I14" s="6" t="s">
        <v>87</v>
      </c>
      <c r="J14" s="7" t="s">
        <v>70</v>
      </c>
      <c r="K14" s="6" t="s">
        <v>79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v>105975.19151233618</v>
      </c>
      <c r="I15" s="38">
        <v>106497.73164600151</v>
      </c>
      <c r="J15" s="8">
        <f>(H15-I15)</f>
        <v>-522.54013366533036</v>
      </c>
      <c r="K15" s="10">
        <f>(J15/(I15/100))</f>
        <v>-0.49065846341427616</v>
      </c>
      <c r="L15" s="8"/>
      <c r="M15" s="10"/>
      <c r="N15" s="23"/>
      <c r="Y15" s="3"/>
      <c r="Z15" s="3"/>
      <c r="AA15" s="8"/>
      <c r="AB15" s="10"/>
      <c r="AD15" s="18"/>
      <c r="AE15" s="18"/>
      <c r="AL15" s="5"/>
      <c r="AM15" s="5"/>
      <c r="AN15" s="12"/>
      <c r="AO15" s="6"/>
      <c r="AP15" s="3"/>
      <c r="AQ15" s="15"/>
    </row>
    <row r="16" spans="1:69">
      <c r="J16" s="21"/>
      <c r="L16" s="8"/>
      <c r="M16" s="10"/>
      <c r="N16" s="22"/>
      <c r="AI16" s="41"/>
      <c r="AL16" s="3"/>
      <c r="AM16" s="3"/>
      <c r="AN16" s="3"/>
      <c r="AO16" s="4"/>
      <c r="AP16" s="3"/>
      <c r="AQ16" s="15"/>
    </row>
    <row r="17" spans="10:43">
      <c r="J17" s="21"/>
      <c r="L17" s="8"/>
      <c r="M17" s="10"/>
      <c r="N17" s="22"/>
      <c r="Y17" s="6"/>
      <c r="Z17" s="6"/>
      <c r="AA17" s="6"/>
      <c r="AB17" s="6"/>
      <c r="AI17" s="41"/>
      <c r="AN17" s="3"/>
      <c r="AO17" s="3"/>
      <c r="AP17" s="3"/>
      <c r="AQ17" s="15"/>
    </row>
    <row r="18" spans="10:43">
      <c r="J18" s="21"/>
      <c r="L18" s="8"/>
      <c r="M18" s="10"/>
      <c r="N18" s="22"/>
      <c r="Y18" s="3"/>
      <c r="Z18" s="3"/>
      <c r="AA18" s="3"/>
      <c r="AB18" s="4"/>
      <c r="AI18" s="41"/>
      <c r="AN18" s="3"/>
      <c r="AO18" s="3"/>
      <c r="AP18" s="3"/>
      <c r="AQ18" s="15"/>
    </row>
    <row r="19" spans="10:43">
      <c r="J19" s="21"/>
      <c r="L19" s="8"/>
      <c r="M19" s="10"/>
      <c r="N19" s="22"/>
      <c r="AI19" s="41"/>
      <c r="AN19" s="3"/>
      <c r="AO19" s="3"/>
      <c r="AP19" s="3"/>
      <c r="AQ19" s="15"/>
    </row>
    <row r="20" spans="10:43">
      <c r="J20" s="21"/>
      <c r="L20" s="8"/>
      <c r="M20" s="10"/>
      <c r="N20" s="22"/>
      <c r="AI20" s="41"/>
    </row>
    <row r="21" spans="10:43">
      <c r="J21" s="21"/>
      <c r="L21" s="8"/>
      <c r="M21" s="10"/>
      <c r="N21" s="22"/>
      <c r="AI21" s="41"/>
    </row>
    <row r="22" spans="10:43">
      <c r="AI22" s="41"/>
    </row>
    <row r="23" spans="10:43">
      <c r="AI23" s="41"/>
    </row>
    <row r="24" spans="10:43">
      <c r="AI24" s="41"/>
    </row>
    <row r="25" spans="10:43">
      <c r="AI25" s="4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82</v>
      </c>
      <c r="AU2" s="6" t="s">
        <v>83</v>
      </c>
      <c r="AV2" s="6" t="s">
        <v>85</v>
      </c>
    </row>
    <row r="3" spans="1:49" s="1" customFormat="1">
      <c r="A3" s="9" t="s">
        <v>61</v>
      </c>
      <c r="B3" s="34">
        <v>46682.521789322702</v>
      </c>
      <c r="C3" s="34">
        <v>46391.089219696099</v>
      </c>
      <c r="D3" s="34">
        <v>44030.614978967104</v>
      </c>
      <c r="E3" s="34">
        <v>44998.398237018402</v>
      </c>
      <c r="F3" s="34">
        <v>46625.8134451242</v>
      </c>
      <c r="G3" s="34">
        <v>47190.874950062898</v>
      </c>
      <c r="H3" s="34">
        <v>44107.643945653297</v>
      </c>
      <c r="I3" s="34">
        <v>45166.262751337701</v>
      </c>
      <c r="J3" s="34">
        <v>47690.339340881401</v>
      </c>
      <c r="K3" s="34">
        <v>48172.780271966098</v>
      </c>
      <c r="L3" s="34">
        <v>45515.311311116297</v>
      </c>
      <c r="M3" s="34">
        <v>45895.003237759302</v>
      </c>
      <c r="N3" s="34">
        <v>48497.634895392599</v>
      </c>
      <c r="O3" s="34">
        <v>48066.289908226703</v>
      </c>
      <c r="P3" s="34">
        <v>45610.309413404502</v>
      </c>
      <c r="Q3" s="34">
        <v>46895.313430397597</v>
      </c>
      <c r="R3" s="34">
        <v>48504.778982206197</v>
      </c>
      <c r="S3" s="34">
        <v>48408.135762370199</v>
      </c>
      <c r="T3" s="34">
        <v>45813.5152661881</v>
      </c>
      <c r="U3" s="34">
        <v>47021.621158588598</v>
      </c>
      <c r="V3" s="34">
        <v>50408.554653741798</v>
      </c>
      <c r="W3" s="34">
        <v>50799.060341947399</v>
      </c>
      <c r="X3" s="34">
        <v>46445.430914309698</v>
      </c>
      <c r="Y3" s="34">
        <v>47944.8915188549</v>
      </c>
      <c r="Z3" s="34">
        <v>51273.399072230903</v>
      </c>
      <c r="AA3" s="34">
        <v>50478.427226884502</v>
      </c>
      <c r="AB3" s="34">
        <v>47552.996439537099</v>
      </c>
      <c r="AC3" s="34">
        <v>48333.209571951898</v>
      </c>
      <c r="AD3" s="34">
        <v>50360.9231189645</v>
      </c>
      <c r="AE3" s="34">
        <v>50427.881566252501</v>
      </c>
      <c r="AF3" s="34">
        <v>48206.516703515998</v>
      </c>
      <c r="AG3" s="34">
        <v>49171.667089145099</v>
      </c>
      <c r="AH3" s="34">
        <v>51944.518713636397</v>
      </c>
      <c r="AI3" s="34">
        <v>51731.833736254397</v>
      </c>
      <c r="AJ3" s="34">
        <v>49918.771491261701</v>
      </c>
      <c r="AK3" s="34">
        <v>50245.339735953799</v>
      </c>
      <c r="AL3" s="34">
        <v>53463.791313053996</v>
      </c>
      <c r="AM3" s="34">
        <v>53085.009005200598</v>
      </c>
      <c r="AN3" s="34">
        <v>51596.67601091</v>
      </c>
      <c r="AO3" s="34">
        <v>51972.700121581598</v>
      </c>
      <c r="AP3" s="20">
        <v>54892.074204421901</v>
      </c>
      <c r="AQ3" s="20">
        <v>55360.792515789501</v>
      </c>
      <c r="AR3" s="20">
        <v>53430.297549922201</v>
      </c>
      <c r="AS3" s="3">
        <v>53699.096952193198</v>
      </c>
      <c r="AT3" s="8">
        <v>57616.376683162503</v>
      </c>
      <c r="AU3" s="8">
        <v>57596.143081815797</v>
      </c>
      <c r="AV3" s="3">
        <v>55813.604824774702</v>
      </c>
    </row>
    <row r="4" spans="1:49" s="1" customFormat="1">
      <c r="A4" s="9" t="s">
        <v>81</v>
      </c>
      <c r="B4" s="34">
        <v>45201.664582895399</v>
      </c>
      <c r="C4" s="34">
        <v>45250.629121671926</v>
      </c>
      <c r="D4" s="34">
        <v>45443.536131662957</v>
      </c>
      <c r="E4" s="38">
        <v>45525.656056251079</v>
      </c>
      <c r="F4" s="38">
        <f t="shared" ref="F4:AV4" si="0">AVERAGE(B3:E3)</f>
        <v>45525.656056251079</v>
      </c>
      <c r="G4" s="38">
        <f t="shared" si="0"/>
        <v>45511.478970201453</v>
      </c>
      <c r="H4" s="38">
        <f t="shared" si="0"/>
        <v>45711.425402793146</v>
      </c>
      <c r="I4" s="38">
        <f t="shared" si="0"/>
        <v>45730.682644464701</v>
      </c>
      <c r="J4" s="38">
        <f t="shared" si="0"/>
        <v>45772.648773044522</v>
      </c>
      <c r="K4" s="38">
        <f t="shared" si="0"/>
        <v>46038.780246983821</v>
      </c>
      <c r="L4" s="38">
        <f t="shared" si="0"/>
        <v>46284.256577459622</v>
      </c>
      <c r="M4" s="38">
        <f t="shared" si="0"/>
        <v>46636.173418825376</v>
      </c>
      <c r="N4" s="38">
        <f t="shared" si="0"/>
        <v>46818.358540430767</v>
      </c>
      <c r="O4" s="38">
        <f t="shared" si="0"/>
        <v>47020.182429058572</v>
      </c>
      <c r="P4" s="38">
        <f t="shared" si="0"/>
        <v>46993.559838123721</v>
      </c>
      <c r="Q4" s="38">
        <f t="shared" si="0"/>
        <v>47017.309363695771</v>
      </c>
      <c r="R4" s="38">
        <f t="shared" si="0"/>
        <v>47267.386911855348</v>
      </c>
      <c r="S4" s="38">
        <f t="shared" si="0"/>
        <v>47269.172933558744</v>
      </c>
      <c r="T4" s="38">
        <f t="shared" si="0"/>
        <v>47354.634397094618</v>
      </c>
      <c r="U4" s="38">
        <f t="shared" si="0"/>
        <v>47405.435860290519</v>
      </c>
      <c r="V4" s="38">
        <f t="shared" si="0"/>
        <v>47437.012792338275</v>
      </c>
      <c r="W4" s="38">
        <f t="shared" si="0"/>
        <v>47912.95671022217</v>
      </c>
      <c r="X4" s="38">
        <f t="shared" si="0"/>
        <v>48510.68785511647</v>
      </c>
      <c r="Y4" s="38">
        <f t="shared" si="0"/>
        <v>48668.666767146868</v>
      </c>
      <c r="Z4" s="38">
        <f t="shared" si="0"/>
        <v>48899.484357213441</v>
      </c>
      <c r="AA4" s="38">
        <f t="shared" si="0"/>
        <v>49115.695461835727</v>
      </c>
      <c r="AB4" s="38">
        <f t="shared" si="0"/>
        <v>49035.537183070002</v>
      </c>
      <c r="AC4" s="38">
        <f t="shared" si="0"/>
        <v>49312.428564376845</v>
      </c>
      <c r="AD4" s="38">
        <f t="shared" si="0"/>
        <v>49409.508077651102</v>
      </c>
      <c r="AE4" s="38">
        <f t="shared" si="0"/>
        <v>49181.389089334501</v>
      </c>
      <c r="AF4" s="38">
        <f t="shared" si="0"/>
        <v>49168.752674176503</v>
      </c>
      <c r="AG4" s="38">
        <f t="shared" si="0"/>
        <v>49332.132740171219</v>
      </c>
      <c r="AH4" s="38">
        <f t="shared" si="0"/>
        <v>49541.747119469524</v>
      </c>
      <c r="AI4" s="38">
        <f t="shared" si="0"/>
        <v>49937.646018137501</v>
      </c>
      <c r="AJ4" s="38">
        <f t="shared" si="0"/>
        <v>50263.634060637974</v>
      </c>
      <c r="AK4" s="38">
        <f t="shared" si="0"/>
        <v>50691.697757574395</v>
      </c>
      <c r="AL4" s="38">
        <f t="shared" si="0"/>
        <v>50960.115919276577</v>
      </c>
      <c r="AM4" s="38">
        <f t="shared" si="0"/>
        <v>51339.934069130977</v>
      </c>
      <c r="AN4" s="38">
        <f t="shared" si="0"/>
        <v>51678.227886367516</v>
      </c>
      <c r="AO4" s="38">
        <f t="shared" si="0"/>
        <v>52097.704016279604</v>
      </c>
      <c r="AP4" s="38">
        <f t="shared" si="0"/>
        <v>52529.544112686548</v>
      </c>
      <c r="AQ4" s="38">
        <f t="shared" si="0"/>
        <v>52886.614835528526</v>
      </c>
      <c r="AR4" s="38">
        <f t="shared" si="0"/>
        <v>53455.56071317575</v>
      </c>
      <c r="AS4" s="38">
        <f t="shared" si="0"/>
        <v>53913.966097928802</v>
      </c>
      <c r="AT4" s="34">
        <f t="shared" si="0"/>
        <v>54345.565305581695</v>
      </c>
      <c r="AU4" s="34">
        <f t="shared" si="0"/>
        <v>55026.640925266845</v>
      </c>
      <c r="AV4" s="34">
        <f t="shared" si="0"/>
        <v>55585.478566773425</v>
      </c>
    </row>
    <row r="5" spans="1:49">
      <c r="B5" s="3"/>
      <c r="C5" s="3"/>
      <c r="D5" s="3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R5" s="3"/>
      <c r="AT5" s="1"/>
    </row>
    <row r="6" spans="1:49">
      <c r="A6" s="14" t="s">
        <v>63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40" t="s">
        <v>58</v>
      </c>
      <c r="AR6" s="40" t="s">
        <v>59</v>
      </c>
      <c r="AS6" s="6" t="s">
        <v>60</v>
      </c>
      <c r="AT6" s="6" t="s">
        <v>82</v>
      </c>
      <c r="AU6" s="6" t="s">
        <v>83</v>
      </c>
      <c r="AV6" s="6" t="s">
        <v>85</v>
      </c>
    </row>
    <row r="7" spans="1:49">
      <c r="A7" s="3" t="s">
        <v>64</v>
      </c>
      <c r="B7" s="34">
        <v>35756.160547248903</v>
      </c>
      <c r="C7" s="34">
        <v>37481.365859578298</v>
      </c>
      <c r="D7" s="34">
        <v>34207.715993745798</v>
      </c>
      <c r="E7" s="34">
        <v>35935.896659484599</v>
      </c>
      <c r="F7" s="34">
        <v>35445.777776251402</v>
      </c>
      <c r="G7" s="34">
        <v>37143.591872925099</v>
      </c>
      <c r="H7" s="34">
        <v>34307.858830167599</v>
      </c>
      <c r="I7" s="34">
        <v>36143.608279058099</v>
      </c>
      <c r="J7" s="34">
        <v>38808.747755441596</v>
      </c>
      <c r="K7" s="34">
        <v>40037.6614034058</v>
      </c>
      <c r="L7" s="34">
        <v>36258.9772162632</v>
      </c>
      <c r="M7" s="34">
        <v>38764.197439590796</v>
      </c>
      <c r="N7" s="34">
        <v>37240.576110518799</v>
      </c>
      <c r="O7" s="34">
        <v>39221.750086890097</v>
      </c>
      <c r="P7" s="34">
        <v>36283.091728689702</v>
      </c>
      <c r="Q7" s="34">
        <v>38020.313052303703</v>
      </c>
      <c r="R7" s="34">
        <v>38093.095345351299</v>
      </c>
      <c r="S7" s="34">
        <v>40049.073652216102</v>
      </c>
      <c r="T7" s="34">
        <v>37607.760332421101</v>
      </c>
      <c r="U7" s="34">
        <v>39090.269227696801</v>
      </c>
      <c r="V7" s="34">
        <v>39162.807974481999</v>
      </c>
      <c r="W7" s="34">
        <v>40462.454984395299</v>
      </c>
      <c r="X7" s="34">
        <v>38322.1085813764</v>
      </c>
      <c r="Y7" s="34">
        <v>39877.478546118196</v>
      </c>
      <c r="Z7" s="34">
        <v>40851.695775373701</v>
      </c>
      <c r="AA7" s="34">
        <v>41522.680774619599</v>
      </c>
      <c r="AB7" s="34">
        <v>39757.810041428602</v>
      </c>
      <c r="AC7" s="34">
        <v>39676.896476259302</v>
      </c>
      <c r="AD7" s="34">
        <v>42106.3920824835</v>
      </c>
      <c r="AE7" s="34">
        <v>42553.981817584601</v>
      </c>
      <c r="AF7" s="34">
        <v>40436.580438853802</v>
      </c>
      <c r="AG7" s="34">
        <v>41993.0413290137</v>
      </c>
      <c r="AH7" s="34">
        <v>43610.72853344</v>
      </c>
      <c r="AI7" s="34">
        <v>44829.464122371202</v>
      </c>
      <c r="AJ7" s="34">
        <v>41768.943463652999</v>
      </c>
      <c r="AK7" s="34">
        <v>42493.6957311441</v>
      </c>
      <c r="AL7" s="34">
        <v>43302.7772181209</v>
      </c>
      <c r="AM7" s="34">
        <v>42634.882439561501</v>
      </c>
      <c r="AN7" s="34">
        <v>40686.407376758099</v>
      </c>
      <c r="AO7" s="34">
        <v>43166.536161391603</v>
      </c>
      <c r="AP7" s="20">
        <v>43965.315125403999</v>
      </c>
      <c r="AQ7" s="20">
        <v>46589.155595230201</v>
      </c>
      <c r="AR7" s="20">
        <v>44361.392108008098</v>
      </c>
      <c r="AS7" s="20">
        <v>46447.415662764797</v>
      </c>
      <c r="AT7" s="8">
        <v>46382.747620534799</v>
      </c>
      <c r="AU7" s="8">
        <v>48218.639203027502</v>
      </c>
      <c r="AV7" s="3">
        <v>43468.971954891102</v>
      </c>
    </row>
    <row r="8" spans="1:49">
      <c r="A8" s="3" t="s">
        <v>65</v>
      </c>
      <c r="B8" s="34">
        <v>51584.031338118497</v>
      </c>
      <c r="C8" s="34">
        <v>48824.061441100297</v>
      </c>
      <c r="D8" s="34">
        <v>46540.147395200001</v>
      </c>
      <c r="E8" s="34">
        <v>48708.455937376202</v>
      </c>
      <c r="F8" s="34">
        <v>49328.695862244102</v>
      </c>
      <c r="G8" s="34">
        <v>49613.697634995297</v>
      </c>
      <c r="H8" s="34">
        <v>46776.337441117299</v>
      </c>
      <c r="I8" s="34">
        <v>48112.5781996726</v>
      </c>
      <c r="J8" s="34">
        <v>49870.5644433825</v>
      </c>
      <c r="K8" s="34">
        <v>51203.378169228898</v>
      </c>
      <c r="L8" s="34">
        <v>48509.518954430903</v>
      </c>
      <c r="M8" s="34">
        <v>49281.026375389702</v>
      </c>
      <c r="N8" s="34">
        <v>50280.6364727896</v>
      </c>
      <c r="O8" s="34">
        <v>51453.301497688197</v>
      </c>
      <c r="P8" s="34">
        <v>49704.928655738702</v>
      </c>
      <c r="Q8" s="34">
        <v>49550.256180880802</v>
      </c>
      <c r="R8" s="34">
        <v>51068.679108642304</v>
      </c>
      <c r="S8" s="34">
        <v>51699.072431446402</v>
      </c>
      <c r="T8" s="34">
        <v>48874.330702333304</v>
      </c>
      <c r="U8" s="34">
        <v>50093.813750770001</v>
      </c>
      <c r="V8" s="34">
        <v>51654.943034390402</v>
      </c>
      <c r="W8" s="34">
        <v>53550.256319722801</v>
      </c>
      <c r="X8" s="34">
        <v>49656.139620518297</v>
      </c>
      <c r="Y8" s="34">
        <v>51094.8671544401</v>
      </c>
      <c r="Z8" s="34">
        <v>58882.139082607297</v>
      </c>
      <c r="AA8" s="34">
        <v>54535.052110602199</v>
      </c>
      <c r="AB8" s="34">
        <v>50577.132122544499</v>
      </c>
      <c r="AC8" s="34">
        <v>52568.125774769098</v>
      </c>
      <c r="AD8" s="34">
        <v>53484.1690787638</v>
      </c>
      <c r="AE8" s="34">
        <v>53499.1583218745</v>
      </c>
      <c r="AF8" s="34">
        <v>51659.124941287802</v>
      </c>
      <c r="AG8" s="34">
        <v>52953.756835895503</v>
      </c>
      <c r="AH8" s="34">
        <v>55887.7169180329</v>
      </c>
      <c r="AI8" s="34">
        <v>55411.6321964093</v>
      </c>
      <c r="AJ8" s="34">
        <v>54548.980308260303</v>
      </c>
      <c r="AK8" s="34">
        <v>53952.542501594202</v>
      </c>
      <c r="AL8" s="34">
        <v>57871.980404962102</v>
      </c>
      <c r="AM8" s="34">
        <v>56496.357270750501</v>
      </c>
      <c r="AN8" s="34">
        <v>54066.6676671366</v>
      </c>
      <c r="AO8" s="34">
        <v>55910.730813861403</v>
      </c>
      <c r="AP8" s="20">
        <v>58187.253468418799</v>
      </c>
      <c r="AQ8" s="20">
        <v>57685.397997361601</v>
      </c>
      <c r="AR8" s="20">
        <v>54525.519062985797</v>
      </c>
      <c r="AS8" s="20">
        <v>56325.304162127497</v>
      </c>
      <c r="AT8" s="8">
        <v>58234.5249119695</v>
      </c>
      <c r="AU8" s="8">
        <v>58066.7964006521</v>
      </c>
      <c r="AV8" s="3">
        <v>56145.145753402598</v>
      </c>
    </row>
    <row r="9" spans="1:49">
      <c r="A9" s="3" t="s">
        <v>66</v>
      </c>
      <c r="B9" s="34">
        <v>47139.042211061402</v>
      </c>
      <c r="C9" s="34">
        <v>46813.750427067003</v>
      </c>
      <c r="D9" s="34">
        <v>45044.249079290697</v>
      </c>
      <c r="E9" s="34">
        <v>45603.289520344799</v>
      </c>
      <c r="F9" s="34">
        <v>48047.932790046201</v>
      </c>
      <c r="G9" s="34">
        <v>47409.692523527898</v>
      </c>
      <c r="H9" s="34">
        <v>45074.129989989597</v>
      </c>
      <c r="I9" s="34">
        <v>47189.443216317297</v>
      </c>
      <c r="J9" s="34">
        <v>52816.198518358302</v>
      </c>
      <c r="K9" s="34">
        <v>50462.651816715297</v>
      </c>
      <c r="L9" s="34">
        <v>48189.519964211599</v>
      </c>
      <c r="M9" s="34">
        <v>48600.482257624702</v>
      </c>
      <c r="N9" s="34">
        <v>53580.043194213198</v>
      </c>
      <c r="O9" s="34">
        <v>48393.9956115514</v>
      </c>
      <c r="P9" s="34">
        <v>46804.538906096903</v>
      </c>
      <c r="Q9" s="34">
        <v>47917.565094413498</v>
      </c>
      <c r="R9" s="34">
        <v>51974.0679593811</v>
      </c>
      <c r="S9" s="34">
        <v>49520.692487637803</v>
      </c>
      <c r="T9" s="34">
        <v>47505.922147933998</v>
      </c>
      <c r="U9" s="34">
        <v>48322.527062869798</v>
      </c>
      <c r="V9" s="34">
        <v>53322.993462850602</v>
      </c>
      <c r="W9" s="34">
        <v>50580.452329948697</v>
      </c>
      <c r="X9" s="34">
        <v>48632.345511624502</v>
      </c>
      <c r="Y9" s="34">
        <v>48297.320572161203</v>
      </c>
      <c r="Z9" s="34">
        <v>54793.146717855503</v>
      </c>
      <c r="AA9" s="34">
        <v>52322.510304321098</v>
      </c>
      <c r="AB9" s="34">
        <v>49534.492173770202</v>
      </c>
      <c r="AC9" s="34">
        <v>49652.535065696196</v>
      </c>
      <c r="AD9" s="34">
        <v>56089.868307113997</v>
      </c>
      <c r="AE9" s="34">
        <v>52310.807080451799</v>
      </c>
      <c r="AF9" s="34">
        <v>50349.438311105398</v>
      </c>
      <c r="AG9" s="34">
        <v>50309.048948369396</v>
      </c>
      <c r="AH9" s="34">
        <v>58568.531237605399</v>
      </c>
      <c r="AI9" s="34">
        <v>52701.044975902303</v>
      </c>
      <c r="AJ9" s="34">
        <v>51747.996852372598</v>
      </c>
      <c r="AK9" s="34">
        <v>51786.879028466101</v>
      </c>
      <c r="AL9" s="34">
        <v>57254.989681140498</v>
      </c>
      <c r="AM9" s="34">
        <v>55052.161306426002</v>
      </c>
      <c r="AN9" s="34">
        <v>58248.9038816842</v>
      </c>
      <c r="AO9" s="34">
        <v>53075.638015091303</v>
      </c>
      <c r="AP9" s="20">
        <v>59592.927939434499</v>
      </c>
      <c r="AQ9" s="20">
        <v>57232.443421409997</v>
      </c>
      <c r="AR9" s="20">
        <v>56248.448426417897</v>
      </c>
      <c r="AS9" s="20">
        <v>55774.349010545098</v>
      </c>
      <c r="AT9" s="8">
        <v>65214.3202865821</v>
      </c>
      <c r="AU9" s="8">
        <v>59791.1527198935</v>
      </c>
      <c r="AV9" s="3">
        <v>57761.904432375501</v>
      </c>
    </row>
    <row r="10" spans="1:49">
      <c r="A10" s="3" t="s">
        <v>67</v>
      </c>
      <c r="B10" s="34">
        <v>41344.370759845202</v>
      </c>
      <c r="C10" s="34">
        <v>41701.621654793897</v>
      </c>
      <c r="D10" s="34">
        <v>38785.554940268601</v>
      </c>
      <c r="E10" s="34">
        <v>39399.681001202502</v>
      </c>
      <c r="F10" s="34">
        <v>42538.4091296064</v>
      </c>
      <c r="G10" s="34">
        <v>42827.172446103898</v>
      </c>
      <c r="H10" s="34">
        <v>39062.184013603903</v>
      </c>
      <c r="I10" s="34">
        <v>39564.594461336703</v>
      </c>
      <c r="J10" s="34">
        <v>42760.970847849698</v>
      </c>
      <c r="K10" s="34">
        <v>45998.584697166298</v>
      </c>
      <c r="L10" s="34">
        <v>40190.8331025796</v>
      </c>
      <c r="M10" s="34">
        <v>40668.163433473703</v>
      </c>
      <c r="N10" s="34">
        <v>43488.380719133696</v>
      </c>
      <c r="O10" s="34">
        <v>45024.713068850899</v>
      </c>
      <c r="P10" s="34">
        <v>40109.0346801794</v>
      </c>
      <c r="Q10" s="34">
        <v>40205.1731710483</v>
      </c>
      <c r="R10" s="34">
        <v>44100.569041105999</v>
      </c>
      <c r="S10" s="34">
        <v>46501.945764039199</v>
      </c>
      <c r="T10" s="34">
        <v>41170.101914473598</v>
      </c>
      <c r="U10" s="34">
        <v>41778.946897658403</v>
      </c>
      <c r="V10" s="34">
        <v>51984.029912065598</v>
      </c>
      <c r="W10" s="34">
        <v>57132.919229566898</v>
      </c>
      <c r="X10" s="34">
        <v>41556.822655937198</v>
      </c>
      <c r="Y10" s="34">
        <v>42747.574415650502</v>
      </c>
      <c r="Z10" s="34">
        <v>46397.137724281703</v>
      </c>
      <c r="AA10" s="34">
        <v>47910.188522480399</v>
      </c>
      <c r="AB10" s="34">
        <v>44590.276682570598</v>
      </c>
      <c r="AC10" s="34">
        <v>43121.036078729099</v>
      </c>
      <c r="AD10" s="34">
        <v>47732.723702841897</v>
      </c>
      <c r="AE10" s="34">
        <v>47501.442436026802</v>
      </c>
      <c r="AF10" s="34">
        <v>43777.542288017998</v>
      </c>
      <c r="AG10" s="34">
        <v>45045.553233016799</v>
      </c>
      <c r="AH10" s="34">
        <v>46921.928284827598</v>
      </c>
      <c r="AI10" s="34">
        <v>48960.702916848903</v>
      </c>
      <c r="AJ10" s="34">
        <v>44781.789430104996</v>
      </c>
      <c r="AK10" s="34">
        <v>44820.149139131798</v>
      </c>
      <c r="AL10" s="34">
        <v>50114.2231399046</v>
      </c>
      <c r="AM10" s="34">
        <v>49243.408459996899</v>
      </c>
      <c r="AN10" s="34">
        <v>46026.964067279303</v>
      </c>
      <c r="AO10" s="34">
        <v>46530.090826665401</v>
      </c>
      <c r="AP10" s="20">
        <v>49508.3990589928</v>
      </c>
      <c r="AQ10" s="46">
        <v>52035.839293914301</v>
      </c>
      <c r="AR10" s="20">
        <v>47779.578073971003</v>
      </c>
      <c r="AS10" s="20">
        <v>47543.996569677001</v>
      </c>
      <c r="AT10" s="8">
        <v>54214.511207720701</v>
      </c>
      <c r="AU10" s="8">
        <v>55305.887375985403</v>
      </c>
      <c r="AV10" s="3">
        <v>53618.111948764898</v>
      </c>
    </row>
    <row r="11" spans="1:49">
      <c r="A11" s="3" t="s">
        <v>68</v>
      </c>
      <c r="B11" s="34">
        <v>48803.466836830601</v>
      </c>
      <c r="C11" s="34">
        <v>48681.0281365068</v>
      </c>
      <c r="D11" s="34">
        <v>46712.089983105499</v>
      </c>
      <c r="E11" s="34">
        <v>47203.071873679997</v>
      </c>
      <c r="F11" s="34">
        <v>49111.0821934958</v>
      </c>
      <c r="G11" s="34">
        <v>49509.661382410603</v>
      </c>
      <c r="H11" s="34">
        <v>46716.275556463101</v>
      </c>
      <c r="I11" s="34">
        <v>47517.0710723011</v>
      </c>
      <c r="J11" s="34">
        <v>49868.592245907101</v>
      </c>
      <c r="K11" s="34">
        <v>49426.694540893499</v>
      </c>
      <c r="L11" s="34">
        <v>47415.382943053002</v>
      </c>
      <c r="M11" s="34">
        <v>47673.7354117574</v>
      </c>
      <c r="N11" s="34">
        <v>50860.3973099961</v>
      </c>
      <c r="O11" s="34">
        <v>49578.2524368343</v>
      </c>
      <c r="P11" s="34">
        <v>47674.626431211102</v>
      </c>
      <c r="Q11" s="34">
        <v>49732.2694270145</v>
      </c>
      <c r="R11" s="34">
        <v>50442.156880099501</v>
      </c>
      <c r="S11" s="34">
        <v>49614.707258718197</v>
      </c>
      <c r="T11" s="34">
        <v>47671.476374079401</v>
      </c>
      <c r="U11" s="34">
        <v>49126.928081343402</v>
      </c>
      <c r="V11" s="34">
        <v>51387.527786981504</v>
      </c>
      <c r="W11" s="34">
        <v>50569.853370583798</v>
      </c>
      <c r="X11" s="34">
        <v>48175.748722290897</v>
      </c>
      <c r="Y11" s="34">
        <v>49985.1149922697</v>
      </c>
      <c r="Z11" s="34">
        <v>52195.226513180998</v>
      </c>
      <c r="AA11" s="34">
        <v>51814.688585241303</v>
      </c>
      <c r="AB11" s="34">
        <v>49013.010426083601</v>
      </c>
      <c r="AC11" s="34">
        <v>50217.431052429201</v>
      </c>
      <c r="AD11" s="34">
        <v>51109.009281110302</v>
      </c>
      <c r="AE11" s="34">
        <v>51878.756281142698</v>
      </c>
      <c r="AF11" s="34">
        <v>49653.345112761803</v>
      </c>
      <c r="AG11" s="34">
        <v>50387.1553378221</v>
      </c>
      <c r="AH11" s="34">
        <v>52760.634607981701</v>
      </c>
      <c r="AI11" s="34">
        <v>53033.028258704697</v>
      </c>
      <c r="AJ11" s="34">
        <v>51205.397660257098</v>
      </c>
      <c r="AK11" s="34">
        <v>51809.611011324399</v>
      </c>
      <c r="AL11" s="34">
        <v>54074.396579665598</v>
      </c>
      <c r="AM11" s="34">
        <v>54334.262844003002</v>
      </c>
      <c r="AN11" s="34">
        <v>52580.107024347097</v>
      </c>
      <c r="AO11" s="34">
        <v>53145.290308382399</v>
      </c>
      <c r="AP11" s="20">
        <v>55343.394999564101</v>
      </c>
      <c r="AQ11" s="20">
        <v>56291.7956459134</v>
      </c>
      <c r="AR11" s="20">
        <v>54940.604118232499</v>
      </c>
      <c r="AS11" s="20">
        <v>54960.3447888843</v>
      </c>
      <c r="AT11" s="8">
        <v>57855.8620254774</v>
      </c>
      <c r="AU11" s="8">
        <v>58367.395540161502</v>
      </c>
      <c r="AV11" s="3">
        <v>56868.054516409698</v>
      </c>
    </row>
    <row r="12" spans="1:49">
      <c r="A12" s="3" t="s">
        <v>69</v>
      </c>
      <c r="B12" s="34">
        <v>40304.680259753899</v>
      </c>
      <c r="C12" s="34">
        <v>41967.237429119399</v>
      </c>
      <c r="D12" s="34">
        <v>38370.193719463503</v>
      </c>
      <c r="E12" s="34">
        <v>39772.281009127801</v>
      </c>
      <c r="F12" s="34">
        <v>39927.1760098667</v>
      </c>
      <c r="G12" s="34">
        <v>43327.080722603401</v>
      </c>
      <c r="H12" s="34">
        <v>38729.396409170098</v>
      </c>
      <c r="I12" s="34">
        <v>39209.658108296797</v>
      </c>
      <c r="J12" s="34">
        <v>41578.350939927397</v>
      </c>
      <c r="K12" s="34">
        <v>42136.797671364402</v>
      </c>
      <c r="L12" s="34">
        <v>42309.869254256198</v>
      </c>
      <c r="M12" s="34">
        <v>40552.904126929301</v>
      </c>
      <c r="N12" s="34">
        <v>42833.286134525602</v>
      </c>
      <c r="O12" s="34">
        <v>42833.243980480001</v>
      </c>
      <c r="P12" s="34">
        <v>39887.335743975898</v>
      </c>
      <c r="Q12" s="34">
        <v>40477.745648583703</v>
      </c>
      <c r="R12" s="34">
        <v>42785.031632921302</v>
      </c>
      <c r="S12" s="34">
        <v>42265.883991049297</v>
      </c>
      <c r="T12" s="34">
        <v>40486.134205142298</v>
      </c>
      <c r="U12" s="34">
        <v>41433.3354379105</v>
      </c>
      <c r="V12" s="34">
        <v>43937.762571356201</v>
      </c>
      <c r="W12" s="34">
        <v>43759.440541835102</v>
      </c>
      <c r="X12" s="34">
        <v>41719.477488523102</v>
      </c>
      <c r="Y12" s="34">
        <v>42841.094591721398</v>
      </c>
      <c r="Z12" s="34">
        <v>44903.838605317702</v>
      </c>
      <c r="AA12" s="34">
        <v>43781.303151674103</v>
      </c>
      <c r="AB12" s="34">
        <v>41735.054626478101</v>
      </c>
      <c r="AC12" s="34">
        <v>42468.0743871905</v>
      </c>
      <c r="AD12" s="34">
        <v>45432.108346020497</v>
      </c>
      <c r="AE12" s="34">
        <v>44207.925026491699</v>
      </c>
      <c r="AF12" s="34">
        <v>43576.351116541802</v>
      </c>
      <c r="AG12" s="34">
        <v>45234.644354073302</v>
      </c>
      <c r="AH12" s="34">
        <v>47471.534129320302</v>
      </c>
      <c r="AI12" s="34">
        <v>45496.7061667085</v>
      </c>
      <c r="AJ12" s="34">
        <v>45774.256938807201</v>
      </c>
      <c r="AK12" s="34">
        <v>45809.406399756197</v>
      </c>
      <c r="AL12" s="34">
        <v>50380.774275457799</v>
      </c>
      <c r="AM12" s="34">
        <v>48678.017999197698</v>
      </c>
      <c r="AN12" s="34">
        <v>48236.920271367802</v>
      </c>
      <c r="AO12" s="34">
        <v>48949.135085543101</v>
      </c>
      <c r="AP12" s="20">
        <v>54865.347852525003</v>
      </c>
      <c r="AQ12" s="20">
        <v>52014.052514430201</v>
      </c>
      <c r="AR12" s="20">
        <v>50235.847793321998</v>
      </c>
      <c r="AS12" s="20">
        <v>50888.927971620498</v>
      </c>
      <c r="AT12" s="8">
        <v>56770.033982073001</v>
      </c>
      <c r="AU12" s="8">
        <v>55919.589312471398</v>
      </c>
      <c r="AV12" s="3">
        <v>53760.1204244939</v>
      </c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5"/>
      <c r="AQ13" s="45"/>
      <c r="AR13" s="45"/>
      <c r="AS13" s="45"/>
      <c r="AT13" s="45"/>
    </row>
    <row r="14" spans="1:49">
      <c r="AH14" s="3"/>
      <c r="AI14" s="3"/>
      <c r="AJ14" s="3"/>
      <c r="AK14" s="3"/>
      <c r="AL14" s="3"/>
      <c r="AM14" s="3"/>
      <c r="AN14" s="3"/>
      <c r="AO14" s="3"/>
      <c r="AP14" s="20"/>
      <c r="AQ14" s="20"/>
      <c r="AR14" s="20"/>
      <c r="AS14" s="20"/>
      <c r="AT14" s="20"/>
    </row>
    <row r="15" spans="1:49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20"/>
      <c r="AQ15" s="15"/>
      <c r="AW15" s="3"/>
    </row>
    <row r="16" spans="1:49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P16" s="20"/>
      <c r="AQ16" s="15"/>
    </row>
    <row r="17" spans="8:43">
      <c r="I17" s="3"/>
      <c r="J17" s="3"/>
      <c r="K17" s="3"/>
      <c r="L17" s="4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 t="s">
        <v>86</v>
      </c>
      <c r="J18" s="6" t="s">
        <v>87</v>
      </c>
      <c r="K18" s="7" t="s">
        <v>70</v>
      </c>
      <c r="L18" s="6" t="s">
        <v>79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v>55585.478566773425</v>
      </c>
      <c r="J19" s="3">
        <v>53455.56071317575</v>
      </c>
      <c r="K19" s="3">
        <f>(I19-J19)</f>
        <v>2129.9178535976753</v>
      </c>
      <c r="L19" s="4">
        <f>(K19/(J19/100))</f>
        <v>3.9844645256385687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1"/>
      <c r="J20" s="3"/>
      <c r="K20" s="3"/>
      <c r="L20" s="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N20" s="3"/>
      <c r="AO20" s="3"/>
      <c r="AP20" s="3"/>
      <c r="AQ20" s="15"/>
    </row>
    <row r="21" spans="8:43">
      <c r="H21" s="3"/>
      <c r="I21" s="21"/>
      <c r="J21" s="3"/>
      <c r="K21" s="3"/>
      <c r="L21" s="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8:43">
      <c r="H22" s="3"/>
      <c r="I22" s="21"/>
      <c r="J22" s="3"/>
      <c r="K22" s="3"/>
      <c r="L22" s="4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8:43">
      <c r="H23" s="3"/>
      <c r="I23" s="21"/>
      <c r="J23" s="3"/>
      <c r="K23" s="3"/>
      <c r="L23" s="4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3"/>
    </row>
  </sheetData>
  <pageMargins left="0.7" right="0.7" top="0.75" bottom="0.75" header="0.3" footer="0.3"/>
  <pageSetup paperSize="9" orientation="portrait" r:id="rId1"/>
  <ignoredErrors>
    <ignoredError sqref="AS4 F4:AQ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9" ma:contentTypeDescription="Opret et nyt dokument." ma:contentTypeScope="" ma:versionID="a7ca9f53cd936738da2110b2e78e695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8b62bad70bbedf4795808f8d3355119a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Props1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7C14E-21EC-4462-A1B4-4091837C0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2025-01-07T13:27:06Z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