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rhverv.sharepoint.com/sites/ITBsekretariat879/Delte dokumenter/Kommunikation/5. Analyser og Rapporter/Branchetal/E-indkomst fra DS/"/>
    </mc:Choice>
  </mc:AlternateContent>
  <xr:revisionPtr revIDLastSave="117" documentId="8_{648AC2C5-D627-441F-91D6-A64ADC8BBD11}" xr6:coauthVersionLast="45" xr6:coauthVersionMax="45" xr10:uidLastSave="{FBC460EB-C1B5-4E2A-A651-51C1BE8A313C}"/>
  <bookViews>
    <workbookView minimized="1" xWindow="4665" yWindow="5940" windowWidth="21600" windowHeight="9660" xr2:uid="{3DF5C7BD-A984-49F4-A44A-23BAC8FEF6A4}"/>
  </bookViews>
  <sheets>
    <sheet name="Omsætning" sheetId="1" r:id="rId1"/>
    <sheet name="Eksport" sheetId="2" r:id="rId2"/>
    <sheet name="Beskæftigede" sheetId="3" r:id="rId3"/>
    <sheet name="Lø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4" l="1"/>
  <c r="I15" i="4"/>
  <c r="J15" i="3"/>
  <c r="I15" i="3"/>
  <c r="J22" i="2"/>
  <c r="I22" i="2"/>
  <c r="J18" i="2"/>
  <c r="I18" i="2"/>
  <c r="AW5" i="2"/>
  <c r="J20" i="1"/>
  <c r="I20" i="1"/>
  <c r="J16" i="1"/>
  <c r="I16" i="1"/>
  <c r="AV5" i="2" l="1"/>
  <c r="AU5" i="2" l="1"/>
  <c r="AT5" i="2" l="1"/>
  <c r="C5" i="2" l="1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B5" i="2"/>
  <c r="K20" i="1" l="1"/>
  <c r="L20" i="1" s="1"/>
  <c r="K22" i="2" l="1"/>
  <c r="L22" i="2" s="1"/>
  <c r="K16" i="1"/>
  <c r="L16" i="1" s="1"/>
  <c r="K15" i="4"/>
  <c r="L15" i="4" s="1"/>
  <c r="K15" i="3"/>
  <c r="L15" i="3" s="1"/>
  <c r="K18" i="2" l="1"/>
  <c r="L18" i="2" s="1"/>
</calcChain>
</file>

<file path=xl/sharedStrings.xml><?xml version="1.0" encoding="utf-8"?>
<sst xmlns="http://schemas.openxmlformats.org/spreadsheetml/2006/main" count="394" uniqueCount="69">
  <si>
    <t>Antal fuldtidsansatte, sæsonkorrigeret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</si>
  <si>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</si>
  <si>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</si>
  <si>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</si>
  <si>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</si>
  <si>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</si>
  <si>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</si>
  <si>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</si>
  <si>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</si>
  <si>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</si>
  <si>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</si>
  <si>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</si>
  <si>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</si>
  <si>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</si>
  <si>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</si>
  <si>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</si>
  <si>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</si>
  <si>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</si>
  <si>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</si>
  <si>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</si>
  <si>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</si>
  <si>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</si>
  <si>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</si>
  <si>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</si>
  <si>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</si>
  <si>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</si>
  <si>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</si>
  <si>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It-branchen i alt</t>
  </si>
  <si>
    <t>Underbrancher</t>
  </si>
  <si>
    <t>Fremst. af computere og kommunikationsudstyr mv.</t>
  </si>
  <si>
    <t>Engrosh. med it-udstyr</t>
  </si>
  <si>
    <t>Udvikling af software og computerspil</t>
  </si>
  <si>
    <t>Telekommunikation</t>
  </si>
  <si>
    <t>It-konsulenter mv.</t>
  </si>
  <si>
    <t>Informationstjenester</t>
  </si>
  <si>
    <t>Forskel</t>
  </si>
  <si>
    <t>Forskel i %</t>
  </si>
  <si>
    <t>i mio. kr.</t>
  </si>
  <si>
    <t>i %</t>
  </si>
  <si>
    <t>Omsætning kvartalsvis, mio. kr. løbende priser, sæsonkorrigeret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</si>
  <si>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</si>
  <si>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</si>
  <si>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</si>
  <si>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</si>
  <si>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</si>
  <si>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</si>
  <si>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</si>
  <si>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</si>
  <si>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</si>
  <si>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</si>
  <si>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</si>
  <si>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</si>
  <si>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</si>
  <si>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</si>
  <si>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</si>
  <si>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</si>
  <si>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Eksport kvartalsvis, mio. kr. løbende priser, sæsonkorrigeret</t>
  </si>
  <si>
    <t>Procent af samlede omsætning</t>
  </si>
  <si>
    <t>2019K3</t>
  </si>
  <si>
    <t>2019K4</t>
  </si>
  <si>
    <t>Samlet omsætning i it-branchen</t>
  </si>
  <si>
    <t>Samlet eksport i It-branchen</t>
  </si>
  <si>
    <t>2020K1</t>
  </si>
  <si>
    <t>Gennemsnitlig månedsløn, faste priser, sæsonkorrigeret</t>
  </si>
  <si>
    <t>2020K2</t>
  </si>
  <si>
    <t>2020K3</t>
  </si>
  <si>
    <t>2020K4</t>
  </si>
  <si>
    <t>K4 2020</t>
  </si>
  <si>
    <t>K4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</si>
</sst>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\ _k_r_.;[Red]#,##0\ _k_r_."/>
    <numFmt numFmtId="167" formatCode="#,##0;[Red]#,##0"/>
    <numFmt numFmtId="168" formatCode="#,##0.0;[Red]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t america"/>
    </font>
    <font>
      <sz val="9"/>
      <name val="Ct america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/>
    <xf numFmtId="3" fontId="4" fillId="3" borderId="0" applyNumberFormat="0" applyAlignment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Fill="1" applyProtection="1"/>
    <xf numFmtId="0" fontId="2" fillId="0" borderId="0" xfId="0" applyFont="1" applyBorder="1"/>
    <xf numFmtId="0" fontId="0" fillId="0" borderId="0" xfId="0" applyBorder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0" fillId="0" borderId="0" xfId="0" applyNumberFormat="1" applyFill="1" applyProtection="1"/>
    <xf numFmtId="3" fontId="0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Protection="1"/>
    <xf numFmtId="0" fontId="2" fillId="0" borderId="0" xfId="0" applyFont="1"/>
    <xf numFmtId="3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/>
    <xf numFmtId="3" fontId="0" fillId="0" borderId="0" xfId="1" applyNumberFormat="1" applyFont="1" applyFill="1" applyBorder="1"/>
    <xf numFmtId="166" fontId="0" fillId="0" borderId="0" xfId="0" applyNumberFormat="1" applyFont="1" applyBorder="1"/>
    <xf numFmtId="3" fontId="1" fillId="0" borderId="0" xfId="1" applyNumberFormat="1" applyFont="1" applyFill="1" applyBorder="1"/>
    <xf numFmtId="3" fontId="0" fillId="0" borderId="0" xfId="0" applyNumberFormat="1" applyFont="1" applyFill="1" applyProtection="1"/>
    <xf numFmtId="3" fontId="0" fillId="0" borderId="0" xfId="0" applyNumberFormat="1" applyFont="1"/>
    <xf numFmtId="0" fontId="0" fillId="0" borderId="0" xfId="0" applyFont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/>
    <xf numFmtId="2" fontId="0" fillId="0" borderId="0" xfId="0" applyNumberFormat="1"/>
    <xf numFmtId="3" fontId="0" fillId="0" borderId="0" xfId="0" applyNumberFormat="1" applyFont="1" applyBorder="1"/>
    <xf numFmtId="2" fontId="0" fillId="0" borderId="0" xfId="0" applyNumberFormat="1" applyFont="1"/>
    <xf numFmtId="164" fontId="0" fillId="0" borderId="0" xfId="0" applyNumberFormat="1" applyFont="1"/>
    <xf numFmtId="166" fontId="1" fillId="0" borderId="0" xfId="0" applyNumberFormat="1" applyFont="1" applyFill="1"/>
    <xf numFmtId="166" fontId="0" fillId="0" borderId="0" xfId="0" applyNumberFormat="1" applyFont="1" applyFill="1" applyAlignment="1">
      <alignment horizontal="right" vertical="center"/>
    </xf>
    <xf numFmtId="166" fontId="0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3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166" fontId="1" fillId="0" borderId="0" xfId="0" applyNumberFormat="1" applyFont="1" applyFill="1" applyAlignment="1">
      <alignment horizont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6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horizontal="right" vertical="center"/>
    </xf>
    <xf numFmtId="167" fontId="0" fillId="0" borderId="0" xfId="0" applyNumberFormat="1" applyFont="1" applyAlignment="1"/>
    <xf numFmtId="167" fontId="0" fillId="0" borderId="0" xfId="0" applyNumberFormat="1" applyFont="1" applyAlignment="1">
      <alignment horizontal="right"/>
    </xf>
    <xf numFmtId="166" fontId="1" fillId="0" borderId="0" xfId="0" applyNumberFormat="1" applyFont="1" applyFill="1" applyAlignment="1">
      <alignment horizontal="center" vertical="center"/>
    </xf>
    <xf numFmtId="168" fontId="0" fillId="0" borderId="0" xfId="0" applyNumberFormat="1" applyFont="1" applyFill="1"/>
  </cellXfs>
  <cellStyles count="3">
    <cellStyle name="Baggrundsformat" xfId="2" xr:uid="{DE7E6DC9-8623-4E7E-A3BB-46F934E87084}"/>
    <cellStyle name="Inputformat" xfId="1" xr:uid="{CFF367B7-6624-4BD5-A464-ADFF463DEC7E}"/>
    <cellStyle name="Normal" xfId="0" builtinId="0"/>
  </cellStyles>
  <dxfs count="0"/>
  <tableStyles count="0" defaultTableStyle="TableStyleMedium2" defaultPivotStyle="PivotStyleLight16"/>
  <colors>
    <mruColors>
      <color rgb="FF431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Omsætning i it-branchen, 
</a:t>
            </a:r>
            <a:r>
              <a:rPr lang="en-US" sz="1200" b="1">
                <a:solidFill>
                  <a:schemeClr val="tx1"/>
                </a:solidFill>
              </a:rPr>
              <a:t>(mio. kr., kvartalsvis, sæsonkorrigeret)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Omsætning!$B$2:$AW$2</c:f>
              <c:strCache>
                <c:ptCount val="48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</c:strCache>
            </c:strRef>
          </c:cat>
          <c:val>
            <c:numRef>
              <c:f>Omsætning!$B$3:$AW$3</c:f>
              <c:numCache>
                <c:formatCode>#,##0</c:formatCode>
                <c:ptCount val="48"/>
                <c:pt idx="0">
                  <c:v>43058.7</c:v>
                </c:pt>
                <c:pt idx="1">
                  <c:v>41601.599999999999</c:v>
                </c:pt>
                <c:pt idx="2">
                  <c:v>41828</c:v>
                </c:pt>
                <c:pt idx="3">
                  <c:v>41892</c:v>
                </c:pt>
                <c:pt idx="4">
                  <c:v>44297</c:v>
                </c:pt>
                <c:pt idx="5">
                  <c:v>45807</c:v>
                </c:pt>
                <c:pt idx="6">
                  <c:v>46755</c:v>
                </c:pt>
                <c:pt idx="7">
                  <c:v>47349</c:v>
                </c:pt>
                <c:pt idx="8">
                  <c:v>47714</c:v>
                </c:pt>
                <c:pt idx="9">
                  <c:v>47595</c:v>
                </c:pt>
                <c:pt idx="10">
                  <c:v>47949</c:v>
                </c:pt>
                <c:pt idx="11">
                  <c:v>47833</c:v>
                </c:pt>
                <c:pt idx="12">
                  <c:v>47870</c:v>
                </c:pt>
                <c:pt idx="13">
                  <c:v>50032</c:v>
                </c:pt>
                <c:pt idx="14">
                  <c:v>47975</c:v>
                </c:pt>
                <c:pt idx="15">
                  <c:v>47584</c:v>
                </c:pt>
                <c:pt idx="16">
                  <c:v>46870</c:v>
                </c:pt>
                <c:pt idx="17">
                  <c:v>46349</c:v>
                </c:pt>
                <c:pt idx="18">
                  <c:v>48205</c:v>
                </c:pt>
                <c:pt idx="19">
                  <c:v>46377</c:v>
                </c:pt>
                <c:pt idx="20">
                  <c:v>47524</c:v>
                </c:pt>
                <c:pt idx="21">
                  <c:v>47757</c:v>
                </c:pt>
                <c:pt idx="22">
                  <c:v>49653</c:v>
                </c:pt>
                <c:pt idx="23">
                  <c:v>50455</c:v>
                </c:pt>
                <c:pt idx="24">
                  <c:v>52192</c:v>
                </c:pt>
                <c:pt idx="25">
                  <c:v>52619</c:v>
                </c:pt>
                <c:pt idx="26">
                  <c:v>52017</c:v>
                </c:pt>
                <c:pt idx="27">
                  <c:v>52577</c:v>
                </c:pt>
                <c:pt idx="28">
                  <c:v>51890</c:v>
                </c:pt>
                <c:pt idx="29">
                  <c:v>53058</c:v>
                </c:pt>
                <c:pt idx="30">
                  <c:v>52670</c:v>
                </c:pt>
                <c:pt idx="31">
                  <c:v>55112</c:v>
                </c:pt>
                <c:pt idx="32">
                  <c:v>54912</c:v>
                </c:pt>
                <c:pt idx="33">
                  <c:v>55695</c:v>
                </c:pt>
                <c:pt idx="34">
                  <c:v>56189</c:v>
                </c:pt>
                <c:pt idx="35">
                  <c:v>55791</c:v>
                </c:pt>
                <c:pt idx="36">
                  <c:v>55456</c:v>
                </c:pt>
                <c:pt idx="37">
                  <c:v>58279</c:v>
                </c:pt>
                <c:pt idx="38">
                  <c:v>57058</c:v>
                </c:pt>
                <c:pt idx="39">
                  <c:v>58643</c:v>
                </c:pt>
                <c:pt idx="40">
                  <c:v>59716</c:v>
                </c:pt>
                <c:pt idx="41">
                  <c:v>59372</c:v>
                </c:pt>
                <c:pt idx="42">
                  <c:v>60837</c:v>
                </c:pt>
                <c:pt idx="43">
                  <c:v>60596</c:v>
                </c:pt>
                <c:pt idx="44">
                  <c:v>62357</c:v>
                </c:pt>
                <c:pt idx="45" formatCode="#,##0;[Red]#,##0">
                  <c:v>60300</c:v>
                </c:pt>
                <c:pt idx="46" formatCode="#,##0;[Red]#,##0">
                  <c:v>62900</c:v>
                </c:pt>
                <c:pt idx="47" formatCode="#,##0;[Red]#,##0">
                  <c:v>62847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9-4BA9-A2BA-ED277FB2A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544216"/>
        <c:axId val="1925546712"/>
      </c:lineChart>
      <c:catAx>
        <c:axId val="192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6712"/>
        <c:crosses val="autoZero"/>
        <c:auto val="1"/>
        <c:lblAlgn val="ctr"/>
        <c:lblOffset val="100"/>
        <c:noMultiLvlLbl val="0"/>
      </c:catAx>
      <c:valAx>
        <c:axId val="1925546712"/>
        <c:scaling>
          <c:orientation val="minMax"/>
          <c:max val="65000"/>
          <c:min val="4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Eksport</a:t>
            </a:r>
            <a:r>
              <a:rPr lang="da-DK" b="1" baseline="0">
                <a:solidFill>
                  <a:schemeClr val="tx1"/>
                </a:solidFill>
              </a:rPr>
              <a:t> i it-branchen</a:t>
            </a:r>
            <a:br>
              <a:rPr lang="da-DK" b="1" baseline="0">
                <a:solidFill>
                  <a:schemeClr val="tx1"/>
                </a:solidFill>
              </a:rPr>
            </a:br>
            <a:r>
              <a:rPr lang="da-DK" sz="1200" b="1" baseline="0">
                <a:solidFill>
                  <a:schemeClr val="tx1"/>
                </a:solidFill>
              </a:rPr>
              <a:t>(</a:t>
            </a:r>
            <a:r>
              <a:rPr lang="da-DK" sz="1200" b="1" i="0" u="none" strike="noStrike" baseline="0">
                <a:solidFill>
                  <a:schemeClr val="tx1"/>
                </a:solidFill>
                <a:effectLst/>
              </a:rPr>
              <a:t>mio. kr., kvartalsvis, 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Eksport!$A$3</c:f>
              <c:strCache>
                <c:ptCount val="1"/>
                <c:pt idx="0">
                  <c:v>Samlet eksport i It-branchen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Eksport!$B$2:$AW$2</c:f>
              <c:strCache>
                <c:ptCount val="48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</c:strCache>
            </c:strRef>
          </c:cat>
          <c:val>
            <c:numRef>
              <c:f>Eksport!$B$3:$AW$3</c:f>
              <c:numCache>
                <c:formatCode>#,##0</c:formatCode>
                <c:ptCount val="48"/>
                <c:pt idx="0">
                  <c:v>7522.8626134655105</c:v>
                </c:pt>
                <c:pt idx="1">
                  <c:v>7053.7452482731042</c:v>
                </c:pt>
                <c:pt idx="2">
                  <c:v>7697.260547883966</c:v>
                </c:pt>
                <c:pt idx="3">
                  <c:v>7967.5232577270799</c:v>
                </c:pt>
                <c:pt idx="4">
                  <c:v>8836.7770920788153</c:v>
                </c:pt>
                <c:pt idx="5">
                  <c:v>10533.793657893611</c:v>
                </c:pt>
                <c:pt idx="6">
                  <c:v>10336.38544045072</c:v>
                </c:pt>
                <c:pt idx="7">
                  <c:v>10548.903596411548</c:v>
                </c:pt>
                <c:pt idx="8">
                  <c:v>10596.487713048517</c:v>
                </c:pt>
                <c:pt idx="9">
                  <c:v>10742.365844545582</c:v>
                </c:pt>
                <c:pt idx="10">
                  <c:v>10666.124023471764</c:v>
                </c:pt>
                <c:pt idx="11">
                  <c:v>11333.401705569162</c:v>
                </c:pt>
                <c:pt idx="12">
                  <c:v>10446.951910296102</c:v>
                </c:pt>
                <c:pt idx="13">
                  <c:v>10976.65383726419</c:v>
                </c:pt>
                <c:pt idx="14">
                  <c:v>10743.226376716742</c:v>
                </c:pt>
                <c:pt idx="15">
                  <c:v>10497.13687662643</c:v>
                </c:pt>
                <c:pt idx="16">
                  <c:v>10574.416467684528</c:v>
                </c:pt>
                <c:pt idx="17">
                  <c:v>10511.316202380971</c:v>
                </c:pt>
                <c:pt idx="18">
                  <c:v>12334.255155361805</c:v>
                </c:pt>
                <c:pt idx="19">
                  <c:v>10791.252756861539</c:v>
                </c:pt>
                <c:pt idx="20">
                  <c:v>11677.41466071801</c:v>
                </c:pt>
                <c:pt idx="21">
                  <c:v>11392.489022290829</c:v>
                </c:pt>
                <c:pt idx="22">
                  <c:v>14014.579227379896</c:v>
                </c:pt>
                <c:pt idx="23">
                  <c:v>14746.617413239155</c:v>
                </c:pt>
                <c:pt idx="24">
                  <c:v>15366.032266846474</c:v>
                </c:pt>
                <c:pt idx="25">
                  <c:v>15927.82845130924</c:v>
                </c:pt>
                <c:pt idx="26">
                  <c:v>15586.534795465912</c:v>
                </c:pt>
                <c:pt idx="27">
                  <c:v>15552.917255636241</c:v>
                </c:pt>
                <c:pt idx="28">
                  <c:v>14829.097439566129</c:v>
                </c:pt>
                <c:pt idx="29">
                  <c:v>15187.56543717619</c:v>
                </c:pt>
                <c:pt idx="30">
                  <c:v>15846.836814462724</c:v>
                </c:pt>
                <c:pt idx="31">
                  <c:v>16506.536463543456</c:v>
                </c:pt>
                <c:pt idx="32">
                  <c:v>16740.264014129403</c:v>
                </c:pt>
                <c:pt idx="33">
                  <c:v>16603.802549249744</c:v>
                </c:pt>
                <c:pt idx="34">
                  <c:v>17751.629148398162</c:v>
                </c:pt>
                <c:pt idx="35">
                  <c:v>16833.847290221434</c:v>
                </c:pt>
                <c:pt idx="36">
                  <c:v>16230.647841687514</c:v>
                </c:pt>
                <c:pt idx="37">
                  <c:v>17133.623869498329</c:v>
                </c:pt>
                <c:pt idx="38">
                  <c:v>17169.331349660206</c:v>
                </c:pt>
                <c:pt idx="39">
                  <c:v>18376.742515621474</c:v>
                </c:pt>
                <c:pt idx="40">
                  <c:v>18862.106574314126</c:v>
                </c:pt>
                <c:pt idx="41">
                  <c:v>19092.465538802062</c:v>
                </c:pt>
                <c:pt idx="42">
                  <c:v>19645.354093043949</c:v>
                </c:pt>
                <c:pt idx="43">
                  <c:v>19624.901743951621</c:v>
                </c:pt>
                <c:pt idx="44">
                  <c:v>20709.60052119691</c:v>
                </c:pt>
                <c:pt idx="45">
                  <c:v>19443.110567274103</c:v>
                </c:pt>
                <c:pt idx="46">
                  <c:v>20697.628640389106</c:v>
                </c:pt>
                <c:pt idx="47">
                  <c:v>20705.158462656549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5D-4555-9CD4-4FFDCE3C4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70104"/>
        <c:axId val="563965840"/>
      </c:lineChart>
      <c:catAx>
        <c:axId val="5639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65840"/>
        <c:crosses val="autoZero"/>
        <c:auto val="1"/>
        <c:lblAlgn val="ctr"/>
        <c:lblOffset val="100"/>
        <c:noMultiLvlLbl val="0"/>
      </c:catAx>
      <c:valAx>
        <c:axId val="563965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Fuldtidsansatte 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Beskæftigede!$A$3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Beskæftigede!$B$2:$AG$2</c:f>
              <c:strCache>
                <c:ptCount val="32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  <c:pt idx="30">
                  <c:v>2020K3</c:v>
                </c:pt>
                <c:pt idx="31">
                  <c:v>2020K4</c:v>
                </c:pt>
              </c:strCache>
            </c:strRef>
          </c:cat>
          <c:val>
            <c:numRef>
              <c:f>Beskæftigede!$B$3:$AG$3</c:f>
              <c:numCache>
                <c:formatCode>#,##0</c:formatCode>
                <c:ptCount val="32"/>
                <c:pt idx="0">
                  <c:v>79324.487258622015</c:v>
                </c:pt>
                <c:pt idx="1">
                  <c:v>79122.537307609469</c:v>
                </c:pt>
                <c:pt idx="2">
                  <c:v>79295.560944591241</c:v>
                </c:pt>
                <c:pt idx="3">
                  <c:v>79344.939442936738</c:v>
                </c:pt>
                <c:pt idx="4">
                  <c:v>79657.730301663119</c:v>
                </c:pt>
                <c:pt idx="5">
                  <c:v>80133.789556951553</c:v>
                </c:pt>
                <c:pt idx="6">
                  <c:v>80466.296546782614</c:v>
                </c:pt>
                <c:pt idx="7">
                  <c:v>79931.505303376194</c:v>
                </c:pt>
                <c:pt idx="8">
                  <c:v>80501.636556545272</c:v>
                </c:pt>
                <c:pt idx="9">
                  <c:v>81014.271075854645</c:v>
                </c:pt>
                <c:pt idx="10">
                  <c:v>81460.720539968825</c:v>
                </c:pt>
                <c:pt idx="11">
                  <c:v>82493.932025254922</c:v>
                </c:pt>
                <c:pt idx="12">
                  <c:v>82781.67929309461</c:v>
                </c:pt>
                <c:pt idx="13">
                  <c:v>83577.087786391683</c:v>
                </c:pt>
                <c:pt idx="14">
                  <c:v>84133.196343974108</c:v>
                </c:pt>
                <c:pt idx="15">
                  <c:v>84641.245413729383</c:v>
                </c:pt>
                <c:pt idx="16">
                  <c:v>85464.59080846094</c:v>
                </c:pt>
                <c:pt idx="17">
                  <c:v>85813.400374440171</c:v>
                </c:pt>
                <c:pt idx="18">
                  <c:v>86596.491104314584</c:v>
                </c:pt>
                <c:pt idx="19">
                  <c:v>87244.881065790134</c:v>
                </c:pt>
                <c:pt idx="20">
                  <c:v>88276.835583887121</c:v>
                </c:pt>
                <c:pt idx="21">
                  <c:v>89114.141482356325</c:v>
                </c:pt>
                <c:pt idx="22">
                  <c:v>89887.601682821667</c:v>
                </c:pt>
                <c:pt idx="23">
                  <c:v>90158.679525753818</c:v>
                </c:pt>
                <c:pt idx="24">
                  <c:v>90941.702432490594</c:v>
                </c:pt>
                <c:pt idx="25">
                  <c:v>91750.893817260046</c:v>
                </c:pt>
                <c:pt idx="26">
                  <c:v>93320.820007726856</c:v>
                </c:pt>
                <c:pt idx="27">
                  <c:v>94220.041781689419</c:v>
                </c:pt>
                <c:pt idx="28">
                  <c:v>94309.199023649446</c:v>
                </c:pt>
                <c:pt idx="29">
                  <c:v>93998.455603524373</c:v>
                </c:pt>
                <c:pt idx="30">
                  <c:v>93970.964341645449</c:v>
                </c:pt>
                <c:pt idx="31">
                  <c:v>95112.748533388949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05-48A2-8477-D24A2D40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35096"/>
        <c:axId val="618035752"/>
      </c:lineChart>
      <c:catAx>
        <c:axId val="6180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752"/>
        <c:crosses val="autoZero"/>
        <c:auto val="1"/>
        <c:lblAlgn val="ctr"/>
        <c:lblOffset val="100"/>
        <c:noMultiLvlLbl val="0"/>
      </c:catAx>
      <c:valAx>
        <c:axId val="618035752"/>
        <c:scaling>
          <c:orientation val="minMax"/>
          <c:max val="95000"/>
          <c:min val="7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Gennemsnitlig månedsløn</a:t>
            </a:r>
            <a:br>
              <a:rPr lang="da-DK" b="1">
                <a:solidFill>
                  <a:schemeClr val="tx1"/>
                </a:solidFill>
              </a:rPr>
            </a:br>
            <a:r>
              <a:rPr lang="da-DK" sz="1200" b="1">
                <a:solidFill>
                  <a:schemeClr val="tx1"/>
                </a:solidFill>
              </a:rPr>
              <a:t>(sæsonkorrigeret)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Løn!$B$2:$AG$2</c:f>
              <c:strCache>
                <c:ptCount val="32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  <c:pt idx="30">
                  <c:v>2020K3</c:v>
                </c:pt>
                <c:pt idx="31">
                  <c:v>2020K4</c:v>
                </c:pt>
              </c:strCache>
            </c:strRef>
          </c:cat>
          <c:val>
            <c:numRef>
              <c:f>Løn!$B$3:$AG$3</c:f>
              <c:numCache>
                <c:formatCode>#,##0</c:formatCode>
                <c:ptCount val="32"/>
                <c:pt idx="0">
                  <c:v>45438.608533459781</c:v>
                </c:pt>
                <c:pt idx="1">
                  <c:v>45363.86312944704</c:v>
                </c:pt>
                <c:pt idx="2">
                  <c:v>45692.535246423038</c:v>
                </c:pt>
                <c:pt idx="3">
                  <c:v>45752.008716281853</c:v>
                </c:pt>
                <c:pt idx="4">
                  <c:v>45594.035061581024</c:v>
                </c:pt>
                <c:pt idx="5">
                  <c:v>46120.050878947484</c:v>
                </c:pt>
                <c:pt idx="6">
                  <c:v>46013.399788060437</c:v>
                </c:pt>
                <c:pt idx="7">
                  <c:v>46555.368112704884</c:v>
                </c:pt>
                <c:pt idx="8">
                  <c:v>46801.620998504164</c:v>
                </c:pt>
                <c:pt idx="9">
                  <c:v>47218.831814212761</c:v>
                </c:pt>
                <c:pt idx="10">
                  <c:v>47379.388332961622</c:v>
                </c:pt>
                <c:pt idx="11">
                  <c:v>47316.425072095321</c:v>
                </c:pt>
                <c:pt idx="12">
                  <c:v>47766.271288687763</c:v>
                </c:pt>
                <c:pt idx="13">
                  <c:v>47353.234102779323</c:v>
                </c:pt>
                <c:pt idx="14">
                  <c:v>47496.317508942106</c:v>
                </c:pt>
                <c:pt idx="15">
                  <c:v>47858.196986066272</c:v>
                </c:pt>
                <c:pt idx="16">
                  <c:v>47886.566935173578</c:v>
                </c:pt>
                <c:pt idx="17">
                  <c:v>47929.617149213074</c:v>
                </c:pt>
                <c:pt idx="18">
                  <c:v>48331.233616430574</c:v>
                </c:pt>
                <c:pt idx="19">
                  <c:v>48586.330816442605</c:v>
                </c:pt>
                <c:pt idx="20">
                  <c:v>48671.919582727627</c:v>
                </c:pt>
                <c:pt idx="21">
                  <c:v>50220.09030026351</c:v>
                </c:pt>
                <c:pt idx="22">
                  <c:v>49064.708199942776</c:v>
                </c:pt>
                <c:pt idx="23">
                  <c:v>49246.39663768121</c:v>
                </c:pt>
                <c:pt idx="24">
                  <c:v>50000.106785043165</c:v>
                </c:pt>
                <c:pt idx="25">
                  <c:v>49966.780566766502</c:v>
                </c:pt>
                <c:pt idx="26">
                  <c:v>49938.089835061772</c:v>
                </c:pt>
                <c:pt idx="27">
                  <c:v>49899.269482586918</c:v>
                </c:pt>
                <c:pt idx="28">
                  <c:v>49942.05620709178</c:v>
                </c:pt>
                <c:pt idx="29">
                  <c:v>50168.115718028857</c:v>
                </c:pt>
                <c:pt idx="30">
                  <c:v>50619.352995113819</c:v>
                </c:pt>
                <c:pt idx="31">
                  <c:v>50642.668351571578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20-408D-B0DF-CF985779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56952"/>
        <c:axId val="674156296"/>
      </c:lineChart>
      <c:catAx>
        <c:axId val="674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296"/>
        <c:crosses val="autoZero"/>
        <c:auto val="1"/>
        <c:lblAlgn val="ctr"/>
        <c:lblOffset val="100"/>
        <c:noMultiLvlLbl val="0"/>
      </c:catAx>
      <c:valAx>
        <c:axId val="674156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1638300</xdr:colOff>
      <xdr:row>12</xdr:row>
      <xdr:rowOff>190499</xdr:rowOff>
    </xdr:from>
    <xdr:to>
      <xdr:col>7</xdr:col>
      <xdr:colOff>381000</xdr:colOff>
      <xdr:row>34</xdr:row>
      <xdr:rowOff>123824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0C59089-62EA-4CEF-A905-4C2E8C50AED1}"/>
            </a:ext>
            <a:ext uri="{147F2762-F138-4A5C-976F-8EAC2B608ADB}">
              <a16:predDERef xmlns:a16="http://schemas.microsoft.com/office/drawing/2014/main" pred="{B8F1725F-92D7-44C2-B5C6-83A3CB8B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15</xdr:row>
      <xdr:rowOff>4762</xdr:rowOff>
    </xdr:from>
    <xdr:to>
      <xdr:col>7</xdr:col>
      <xdr:colOff>0</xdr:colOff>
      <xdr:row>35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464B2A-371D-44E1-A547-359BD60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13</xdr:row>
      <xdr:rowOff>0</xdr:rowOff>
    </xdr:from>
    <xdr:to>
      <xdr:col>7</xdr:col>
      <xdr:colOff>0</xdr:colOff>
      <xdr:row>33</xdr:row>
      <xdr:rowOff>180975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F0589F48-EF0F-42FB-9BA6-F4CB8540F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13</xdr:row>
      <xdr:rowOff>4761</xdr:rowOff>
    </xdr:from>
    <xdr:to>
      <xdr:col>6</xdr:col>
      <xdr:colOff>685799</xdr:colOff>
      <xdr:row>34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80EA7-701B-48E7-B44B-2A9E3D0F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5F2B-74A4-4053-AB5A-DA6D20AAF661}">
  <dimension ref="A1:AZ21"/>
  <sheetViews>
    <sheetView tabSelected="1" workbookViewId="0"/>
  </sheetViews>
  <sheetFormatPr defaultRowHeight="15"/>
  <cols>
    <col min="1" max="1" width="47.28515625" customWidth="1"/>
    <col min="2" max="46" width="10.28515625" customWidth="1"/>
  </cols>
  <sheetData>
    <row r="1" spans="1:52" ht="18.75">
      <c r="A1" s="17" t="s">
        <v>39</v>
      </c>
    </row>
    <row r="2" spans="1:52" s="18" customFormat="1">
      <c r="A2" s="9"/>
      <c r="B2" s="18" t="s">
        <v>40</v>
      </c>
      <c r="C2" s="18" t="s">
        <v>41</v>
      </c>
      <c r="D2" s="18" t="s">
        <v>42</v>
      </c>
      <c r="E2" s="18" t="s">
        <v>43</v>
      </c>
      <c r="F2" s="18" t="s">
        <v>44</v>
      </c>
      <c r="G2" s="18" t="s">
        <v>45</v>
      </c>
      <c r="H2" s="18" t="s">
        <v>46</v>
      </c>
      <c r="I2" s="18" t="s">
        <v>47</v>
      </c>
      <c r="J2" s="18" t="s">
        <v>48</v>
      </c>
      <c r="K2" s="18" t="s">
        <v>49</v>
      </c>
      <c r="L2" s="18" t="s">
        <v>50</v>
      </c>
      <c r="M2" s="18" t="s">
        <v>51</v>
      </c>
      <c r="N2" s="18" t="s">
        <v>52</v>
      </c>
      <c r="O2" s="18" t="s">
        <v>53</v>
      </c>
      <c r="P2" s="18" t="s">
        <v>54</v>
      </c>
      <c r="Q2" s="18" t="s">
        <v>55</v>
      </c>
      <c r="R2" s="18" t="s">
        <v>1</v>
      </c>
      <c r="S2" s="18" t="s">
        <v>2</v>
      </c>
      <c r="T2" s="18" t="s">
        <v>3</v>
      </c>
      <c r="U2" s="18" t="s">
        <v>4</v>
      </c>
      <c r="V2" s="18" t="s">
        <v>5</v>
      </c>
      <c r="W2" s="18" t="s">
        <v>6</v>
      </c>
      <c r="X2" s="18" t="s">
        <v>7</v>
      </c>
      <c r="Y2" s="18" t="s">
        <v>8</v>
      </c>
      <c r="Z2" s="18" t="s">
        <v>9</v>
      </c>
      <c r="AA2" s="18" t="s">
        <v>10</v>
      </c>
      <c r="AB2" s="18" t="s">
        <v>11</v>
      </c>
      <c r="AC2" s="18" t="s">
        <v>12</v>
      </c>
      <c r="AD2" s="18" t="s">
        <v>13</v>
      </c>
      <c r="AE2" s="18" t="s">
        <v>14</v>
      </c>
      <c r="AF2" s="18" t="s">
        <v>15</v>
      </c>
      <c r="AG2" s="18" t="s">
        <v>16</v>
      </c>
      <c r="AH2" s="18" t="s">
        <v>17</v>
      </c>
      <c r="AI2" s="18" t="s">
        <v>18</v>
      </c>
      <c r="AJ2" s="18" t="s">
        <v>19</v>
      </c>
      <c r="AK2" s="18" t="s">
        <v>20</v>
      </c>
      <c r="AL2" s="18" t="s">
        <v>21</v>
      </c>
      <c r="AM2" s="18" t="s">
        <v>22</v>
      </c>
      <c r="AN2" s="18" t="s">
        <v>23</v>
      </c>
      <c r="AO2" s="18" t="s">
        <v>24</v>
      </c>
      <c r="AP2" s="18" t="s">
        <v>25</v>
      </c>
      <c r="AQ2" s="18" t="s">
        <v>26</v>
      </c>
      <c r="AR2" s="45" t="s">
        <v>58</v>
      </c>
      <c r="AS2" s="45" t="s">
        <v>59</v>
      </c>
      <c r="AT2" s="18" t="s">
        <v>62</v>
      </c>
      <c r="AU2" s="18" t="s">
        <v>64</v>
      </c>
      <c r="AV2" s="18" t="s">
        <v>65</v>
      </c>
      <c r="AW2" s="18" t="s">
        <v>66</v>
      </c>
    </row>
    <row r="3" spans="1:52" s="28" customFormat="1">
      <c r="A3" s="20" t="s">
        <v>27</v>
      </c>
      <c r="B3" s="50">
        <v>43058.7</v>
      </c>
      <c r="C3" s="50">
        <v>41601.599999999999</v>
      </c>
      <c r="D3" s="50">
        <v>41828</v>
      </c>
      <c r="E3" s="50">
        <v>41892</v>
      </c>
      <c r="F3" s="50">
        <v>44297</v>
      </c>
      <c r="G3" s="50">
        <v>45807</v>
      </c>
      <c r="H3" s="50">
        <v>46755</v>
      </c>
      <c r="I3" s="50">
        <v>47349</v>
      </c>
      <c r="J3" s="50">
        <v>47714</v>
      </c>
      <c r="K3" s="50">
        <v>47595</v>
      </c>
      <c r="L3" s="50">
        <v>47949</v>
      </c>
      <c r="M3" s="50">
        <v>47833</v>
      </c>
      <c r="N3" s="50">
        <v>47870</v>
      </c>
      <c r="O3" s="50">
        <v>50032</v>
      </c>
      <c r="P3" s="50">
        <v>47975</v>
      </c>
      <c r="Q3" s="50">
        <v>47584</v>
      </c>
      <c r="R3" s="50">
        <v>46870</v>
      </c>
      <c r="S3" s="50">
        <v>46349</v>
      </c>
      <c r="T3" s="50">
        <v>48205</v>
      </c>
      <c r="U3" s="50">
        <v>46377</v>
      </c>
      <c r="V3" s="50">
        <v>47524</v>
      </c>
      <c r="W3" s="50">
        <v>47757</v>
      </c>
      <c r="X3" s="50">
        <v>49653</v>
      </c>
      <c r="Y3" s="50">
        <v>50455</v>
      </c>
      <c r="Z3" s="50">
        <v>52192</v>
      </c>
      <c r="AA3" s="50">
        <v>52619</v>
      </c>
      <c r="AB3" s="50">
        <v>52017</v>
      </c>
      <c r="AC3" s="50">
        <v>52577</v>
      </c>
      <c r="AD3" s="50">
        <v>51890</v>
      </c>
      <c r="AE3" s="50">
        <v>53058</v>
      </c>
      <c r="AF3" s="50">
        <v>52670</v>
      </c>
      <c r="AG3" s="50">
        <v>55112</v>
      </c>
      <c r="AH3" s="50">
        <v>54912</v>
      </c>
      <c r="AI3" s="50">
        <v>55695</v>
      </c>
      <c r="AJ3" s="50">
        <v>56189</v>
      </c>
      <c r="AK3" s="50">
        <v>55791</v>
      </c>
      <c r="AL3" s="50">
        <v>55456</v>
      </c>
      <c r="AM3" s="50">
        <v>58279</v>
      </c>
      <c r="AN3" s="50">
        <v>57058</v>
      </c>
      <c r="AO3" s="50">
        <v>58643</v>
      </c>
      <c r="AP3" s="50">
        <v>59716</v>
      </c>
      <c r="AQ3" s="50">
        <v>59372</v>
      </c>
      <c r="AR3" s="50">
        <v>60837</v>
      </c>
      <c r="AS3" s="50">
        <v>60596</v>
      </c>
      <c r="AT3" s="51">
        <v>62357</v>
      </c>
      <c r="AU3" s="52">
        <v>60300</v>
      </c>
      <c r="AV3" s="54">
        <v>62900</v>
      </c>
      <c r="AW3" s="52">
        <v>62847</v>
      </c>
    </row>
    <row r="4" spans="1:52" s="41" customFormat="1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W4" s="55"/>
    </row>
    <row r="5" spans="1:52" s="41" customFormat="1">
      <c r="A5" s="39" t="s">
        <v>28</v>
      </c>
      <c r="B5" s="42" t="s">
        <v>40</v>
      </c>
      <c r="C5" s="42" t="s">
        <v>41</v>
      </c>
      <c r="D5" s="42" t="s">
        <v>42</v>
      </c>
      <c r="E5" s="42" t="s">
        <v>43</v>
      </c>
      <c r="F5" s="42" t="s">
        <v>44</v>
      </c>
      <c r="G5" s="42" t="s">
        <v>45</v>
      </c>
      <c r="H5" s="42" t="s">
        <v>46</v>
      </c>
      <c r="I5" s="42" t="s">
        <v>47</v>
      </c>
      <c r="J5" s="42" t="s">
        <v>48</v>
      </c>
      <c r="K5" s="42" t="s">
        <v>49</v>
      </c>
      <c r="L5" s="42" t="s">
        <v>50</v>
      </c>
      <c r="M5" s="42" t="s">
        <v>51</v>
      </c>
      <c r="N5" s="42" t="s">
        <v>52</v>
      </c>
      <c r="O5" s="42" t="s">
        <v>53</v>
      </c>
      <c r="P5" s="42" t="s">
        <v>54</v>
      </c>
      <c r="Q5" s="42" t="s">
        <v>55</v>
      </c>
      <c r="R5" s="42" t="s">
        <v>1</v>
      </c>
      <c r="S5" s="42" t="s">
        <v>2</v>
      </c>
      <c r="T5" s="42" t="s">
        <v>3</v>
      </c>
      <c r="U5" s="42" t="s">
        <v>4</v>
      </c>
      <c r="V5" s="42" t="s">
        <v>5</v>
      </c>
      <c r="W5" s="42" t="s">
        <v>6</v>
      </c>
      <c r="X5" s="42" t="s">
        <v>7</v>
      </c>
      <c r="Y5" s="42" t="s">
        <v>8</v>
      </c>
      <c r="Z5" s="42" t="s">
        <v>9</v>
      </c>
      <c r="AA5" s="42" t="s">
        <v>10</v>
      </c>
      <c r="AB5" s="42" t="s">
        <v>11</v>
      </c>
      <c r="AC5" s="42" t="s">
        <v>12</v>
      </c>
      <c r="AD5" s="42" t="s">
        <v>13</v>
      </c>
      <c r="AE5" s="42" t="s">
        <v>14</v>
      </c>
      <c r="AF5" s="42" t="s">
        <v>15</v>
      </c>
      <c r="AG5" s="42" t="s">
        <v>16</v>
      </c>
      <c r="AH5" s="42" t="s">
        <v>17</v>
      </c>
      <c r="AI5" s="42" t="s">
        <v>18</v>
      </c>
      <c r="AJ5" s="42" t="s">
        <v>19</v>
      </c>
      <c r="AK5" s="42" t="s">
        <v>20</v>
      </c>
      <c r="AL5" s="42" t="s">
        <v>21</v>
      </c>
      <c r="AM5" s="42" t="s">
        <v>22</v>
      </c>
      <c r="AN5" s="42" t="s">
        <v>23</v>
      </c>
      <c r="AO5" s="42" t="s">
        <v>24</v>
      </c>
      <c r="AP5" s="42" t="s">
        <v>25</v>
      </c>
      <c r="AQ5" s="42" t="s">
        <v>26</v>
      </c>
      <c r="AR5" s="45" t="s">
        <v>58</v>
      </c>
      <c r="AS5" s="45" t="s">
        <v>59</v>
      </c>
      <c r="AT5" s="18" t="s">
        <v>62</v>
      </c>
      <c r="AU5" s="49" t="s">
        <v>64</v>
      </c>
      <c r="AV5" s="49" t="s">
        <v>65</v>
      </c>
      <c r="AW5" s="59" t="s">
        <v>66</v>
      </c>
    </row>
    <row r="6" spans="1:52" s="41" customFormat="1">
      <c r="A6" s="41" t="s">
        <v>29</v>
      </c>
      <c r="B6" s="27">
        <v>2156</v>
      </c>
      <c r="C6" s="27">
        <v>1896</v>
      </c>
      <c r="D6" s="27">
        <v>2114</v>
      </c>
      <c r="E6" s="27">
        <v>2234</v>
      </c>
      <c r="F6" s="27">
        <v>2314</v>
      </c>
      <c r="G6" s="27">
        <v>2349</v>
      </c>
      <c r="H6" s="27">
        <v>2498</v>
      </c>
      <c r="I6" s="27">
        <v>2450</v>
      </c>
      <c r="J6" s="27">
        <v>2298</v>
      </c>
      <c r="K6" s="27">
        <v>2171</v>
      </c>
      <c r="L6" s="27">
        <v>2149</v>
      </c>
      <c r="M6" s="27">
        <v>2182</v>
      </c>
      <c r="N6" s="27">
        <v>2331</v>
      </c>
      <c r="O6" s="27">
        <v>2252</v>
      </c>
      <c r="P6" s="27">
        <v>2043</v>
      </c>
      <c r="Q6" s="27">
        <v>1985</v>
      </c>
      <c r="R6" s="27">
        <v>2088</v>
      </c>
      <c r="S6" s="27">
        <v>2129</v>
      </c>
      <c r="T6" s="27">
        <v>2146</v>
      </c>
      <c r="U6" s="27">
        <v>2089</v>
      </c>
      <c r="V6" s="27">
        <v>2033</v>
      </c>
      <c r="W6" s="27">
        <v>2169</v>
      </c>
      <c r="X6" s="27">
        <v>2169</v>
      </c>
      <c r="Y6" s="27">
        <v>2358</v>
      </c>
      <c r="Z6" s="27">
        <v>2177</v>
      </c>
      <c r="AA6" s="27">
        <v>2289</v>
      </c>
      <c r="AB6" s="27">
        <v>2260</v>
      </c>
      <c r="AC6" s="27">
        <v>2189</v>
      </c>
      <c r="AD6" s="27">
        <v>2122</v>
      </c>
      <c r="AE6" s="27">
        <v>2043</v>
      </c>
      <c r="AF6" s="27">
        <v>1972</v>
      </c>
      <c r="AG6" s="27">
        <v>2002</v>
      </c>
      <c r="AH6" s="27">
        <v>1989</v>
      </c>
      <c r="AI6" s="27">
        <v>2077</v>
      </c>
      <c r="AJ6" s="27">
        <v>2068</v>
      </c>
      <c r="AK6" s="27">
        <v>1998</v>
      </c>
      <c r="AL6" s="27">
        <v>2110</v>
      </c>
      <c r="AM6" s="27">
        <v>2245</v>
      </c>
      <c r="AN6" s="27">
        <v>2400</v>
      </c>
      <c r="AO6" s="27">
        <v>2076</v>
      </c>
      <c r="AP6" s="27">
        <v>2481</v>
      </c>
      <c r="AQ6" s="27">
        <v>2494</v>
      </c>
      <c r="AR6" s="27">
        <v>2324</v>
      </c>
      <c r="AS6" s="27">
        <v>2389</v>
      </c>
      <c r="AT6" s="47">
        <v>2312</v>
      </c>
      <c r="AU6" s="47">
        <v>2207</v>
      </c>
      <c r="AV6" s="47">
        <v>2396</v>
      </c>
      <c r="AW6" s="56">
        <v>2325</v>
      </c>
      <c r="AZ6" s="60"/>
    </row>
    <row r="7" spans="1:52" s="41" customFormat="1">
      <c r="A7" s="41" t="s">
        <v>30</v>
      </c>
      <c r="B7" s="27">
        <v>13221</v>
      </c>
      <c r="C7" s="27">
        <v>12635</v>
      </c>
      <c r="D7" s="27">
        <v>12973</v>
      </c>
      <c r="E7" s="27">
        <v>12782</v>
      </c>
      <c r="F7" s="27">
        <v>13258</v>
      </c>
      <c r="G7" s="27">
        <v>13605</v>
      </c>
      <c r="H7" s="27">
        <v>14298</v>
      </c>
      <c r="I7" s="27">
        <v>14487</v>
      </c>
      <c r="J7" s="27">
        <v>14617</v>
      </c>
      <c r="K7" s="27">
        <v>14547</v>
      </c>
      <c r="L7" s="27">
        <v>15089</v>
      </c>
      <c r="M7" s="27">
        <v>15131</v>
      </c>
      <c r="N7" s="27">
        <v>14999</v>
      </c>
      <c r="O7" s="27">
        <v>15166</v>
      </c>
      <c r="P7" s="27">
        <v>14999</v>
      </c>
      <c r="Q7" s="27">
        <v>14926</v>
      </c>
      <c r="R7" s="27">
        <v>14725</v>
      </c>
      <c r="S7" s="27">
        <v>14590</v>
      </c>
      <c r="T7" s="27">
        <v>16248</v>
      </c>
      <c r="U7" s="27">
        <v>14472</v>
      </c>
      <c r="V7" s="27">
        <v>15178</v>
      </c>
      <c r="W7" s="27">
        <v>15138</v>
      </c>
      <c r="X7" s="27">
        <v>16252</v>
      </c>
      <c r="Y7" s="27">
        <v>16406</v>
      </c>
      <c r="Z7" s="27">
        <v>17245</v>
      </c>
      <c r="AA7" s="27">
        <v>17071</v>
      </c>
      <c r="AB7" s="27">
        <v>17007</v>
      </c>
      <c r="AC7" s="27">
        <v>17098</v>
      </c>
      <c r="AD7" s="27">
        <v>16475</v>
      </c>
      <c r="AE7" s="27">
        <v>17077</v>
      </c>
      <c r="AF7" s="27">
        <v>16416</v>
      </c>
      <c r="AG7" s="27">
        <v>18185</v>
      </c>
      <c r="AH7" s="27">
        <v>17882</v>
      </c>
      <c r="AI7" s="27">
        <v>17577</v>
      </c>
      <c r="AJ7" s="27">
        <v>18640</v>
      </c>
      <c r="AK7" s="27">
        <v>17364</v>
      </c>
      <c r="AL7" s="27">
        <v>17650</v>
      </c>
      <c r="AM7" s="27">
        <v>18856</v>
      </c>
      <c r="AN7" s="27">
        <v>18371</v>
      </c>
      <c r="AO7" s="27">
        <v>18912</v>
      </c>
      <c r="AP7" s="27">
        <v>19341</v>
      </c>
      <c r="AQ7" s="27">
        <v>17918</v>
      </c>
      <c r="AR7" s="27">
        <v>18763</v>
      </c>
      <c r="AS7" s="27">
        <v>18805</v>
      </c>
      <c r="AT7" s="47">
        <v>19570</v>
      </c>
      <c r="AU7" s="47">
        <v>19143</v>
      </c>
      <c r="AV7" s="47">
        <v>19587</v>
      </c>
      <c r="AW7" s="56">
        <v>19931</v>
      </c>
      <c r="AZ7" s="60"/>
    </row>
    <row r="8" spans="1:52" s="43" customFormat="1">
      <c r="A8" s="43" t="s">
        <v>31</v>
      </c>
      <c r="B8" s="27">
        <v>690.7</v>
      </c>
      <c r="C8" s="27">
        <v>641.6</v>
      </c>
      <c r="D8" s="27">
        <v>643</v>
      </c>
      <c r="E8" s="27">
        <v>619</v>
      </c>
      <c r="F8" s="27">
        <v>1137</v>
      </c>
      <c r="G8" s="27">
        <v>1329</v>
      </c>
      <c r="H8" s="27">
        <v>1118</v>
      </c>
      <c r="I8" s="27">
        <v>1339</v>
      </c>
      <c r="J8" s="27">
        <v>1266</v>
      </c>
      <c r="K8" s="27">
        <v>1434</v>
      </c>
      <c r="L8" s="27">
        <v>1250</v>
      </c>
      <c r="M8" s="27">
        <v>1161</v>
      </c>
      <c r="N8" s="27">
        <v>1077</v>
      </c>
      <c r="O8" s="27">
        <v>1061</v>
      </c>
      <c r="P8" s="27">
        <v>1153</v>
      </c>
      <c r="Q8" s="27">
        <v>1154</v>
      </c>
      <c r="R8" s="27">
        <v>1275</v>
      </c>
      <c r="S8" s="27">
        <v>1205</v>
      </c>
      <c r="T8" s="27">
        <v>1277</v>
      </c>
      <c r="U8" s="27">
        <v>1319</v>
      </c>
      <c r="V8" s="27">
        <v>1652</v>
      </c>
      <c r="W8" s="27">
        <v>1594</v>
      </c>
      <c r="X8" s="27">
        <v>1859</v>
      </c>
      <c r="Y8" s="27">
        <v>1786</v>
      </c>
      <c r="Z8" s="27">
        <v>1872</v>
      </c>
      <c r="AA8" s="27">
        <v>2071</v>
      </c>
      <c r="AB8" s="27">
        <v>2034</v>
      </c>
      <c r="AC8" s="27">
        <v>2241</v>
      </c>
      <c r="AD8" s="27">
        <v>2118</v>
      </c>
      <c r="AE8" s="27">
        <v>2123</v>
      </c>
      <c r="AF8" s="27">
        <v>2392</v>
      </c>
      <c r="AG8" s="27">
        <v>2117</v>
      </c>
      <c r="AH8" s="27">
        <v>2196</v>
      </c>
      <c r="AI8" s="27">
        <v>2383</v>
      </c>
      <c r="AJ8" s="27">
        <v>2337</v>
      </c>
      <c r="AK8" s="27">
        <v>2508</v>
      </c>
      <c r="AL8" s="27">
        <v>2289</v>
      </c>
      <c r="AM8" s="27">
        <v>2715</v>
      </c>
      <c r="AN8" s="27">
        <v>2593</v>
      </c>
      <c r="AO8" s="27">
        <v>2903</v>
      </c>
      <c r="AP8" s="27">
        <v>2993</v>
      </c>
      <c r="AQ8" s="27">
        <v>3005</v>
      </c>
      <c r="AR8" s="27">
        <v>3266</v>
      </c>
      <c r="AS8" s="27">
        <v>3279</v>
      </c>
      <c r="AT8" s="47">
        <v>3539</v>
      </c>
      <c r="AU8" s="47">
        <v>3256</v>
      </c>
      <c r="AV8" s="47">
        <v>3607</v>
      </c>
      <c r="AW8" s="56">
        <v>3579</v>
      </c>
      <c r="AX8" s="41"/>
      <c r="AY8" s="41"/>
      <c r="AZ8" s="60"/>
    </row>
    <row r="9" spans="1:52" s="43" customFormat="1">
      <c r="A9" s="43" t="s">
        <v>32</v>
      </c>
      <c r="B9" s="27">
        <v>10592</v>
      </c>
      <c r="C9" s="27">
        <v>10522</v>
      </c>
      <c r="D9" s="27">
        <v>10327</v>
      </c>
      <c r="E9" s="27">
        <v>10519</v>
      </c>
      <c r="F9" s="27">
        <v>10810</v>
      </c>
      <c r="G9" s="27">
        <v>10910</v>
      </c>
      <c r="H9" s="27">
        <v>11131</v>
      </c>
      <c r="I9" s="27">
        <v>11238</v>
      </c>
      <c r="J9" s="27">
        <v>11727</v>
      </c>
      <c r="K9" s="27">
        <v>11406</v>
      </c>
      <c r="L9" s="27">
        <v>11400</v>
      </c>
      <c r="M9" s="27">
        <v>11040</v>
      </c>
      <c r="N9" s="27">
        <v>11237</v>
      </c>
      <c r="O9" s="27">
        <v>13454</v>
      </c>
      <c r="P9" s="27">
        <v>11313</v>
      </c>
      <c r="Q9" s="27">
        <v>11088</v>
      </c>
      <c r="R9" s="27">
        <v>10764</v>
      </c>
      <c r="S9" s="27">
        <v>10376</v>
      </c>
      <c r="T9" s="27">
        <v>10287</v>
      </c>
      <c r="U9" s="27">
        <v>10143</v>
      </c>
      <c r="V9" s="27">
        <v>10246</v>
      </c>
      <c r="W9" s="27">
        <v>10068</v>
      </c>
      <c r="X9" s="27">
        <v>10407</v>
      </c>
      <c r="Y9" s="27">
        <v>10817</v>
      </c>
      <c r="Z9" s="27">
        <v>10867</v>
      </c>
      <c r="AA9" s="27">
        <v>11117</v>
      </c>
      <c r="AB9" s="27">
        <v>10601</v>
      </c>
      <c r="AC9" s="27">
        <v>10515</v>
      </c>
      <c r="AD9" s="27">
        <v>10594</v>
      </c>
      <c r="AE9" s="27">
        <v>10557</v>
      </c>
      <c r="AF9" s="27">
        <v>10445</v>
      </c>
      <c r="AG9" s="27">
        <v>11007</v>
      </c>
      <c r="AH9" s="27">
        <v>10945</v>
      </c>
      <c r="AI9" s="27">
        <v>10645</v>
      </c>
      <c r="AJ9" s="27">
        <v>10451</v>
      </c>
      <c r="AK9" s="27">
        <v>10514</v>
      </c>
      <c r="AL9" s="27">
        <v>10330</v>
      </c>
      <c r="AM9" s="27">
        <v>10398</v>
      </c>
      <c r="AN9" s="27">
        <v>10286</v>
      </c>
      <c r="AO9" s="27">
        <v>10046</v>
      </c>
      <c r="AP9" s="27">
        <v>10226</v>
      </c>
      <c r="AQ9" s="27">
        <v>10246</v>
      </c>
      <c r="AR9" s="27">
        <v>9965</v>
      </c>
      <c r="AS9" s="27">
        <v>9869</v>
      </c>
      <c r="AT9" s="47">
        <v>9679</v>
      </c>
      <c r="AU9" s="47">
        <v>9689</v>
      </c>
      <c r="AV9" s="47">
        <v>9720</v>
      </c>
      <c r="AW9" s="56">
        <v>9605</v>
      </c>
      <c r="AX9" s="41"/>
      <c r="AY9" s="41"/>
      <c r="AZ9" s="60"/>
    </row>
    <row r="10" spans="1:52" s="43" customFormat="1">
      <c r="A10" s="43" t="s">
        <v>33</v>
      </c>
      <c r="B10" s="27">
        <v>15277</v>
      </c>
      <c r="C10" s="27">
        <v>14821</v>
      </c>
      <c r="D10" s="27">
        <v>14657</v>
      </c>
      <c r="E10" s="27">
        <v>14572</v>
      </c>
      <c r="F10" s="27">
        <v>15637</v>
      </c>
      <c r="G10" s="27">
        <v>16141</v>
      </c>
      <c r="H10" s="27">
        <v>16345</v>
      </c>
      <c r="I10" s="27">
        <v>16383</v>
      </c>
      <c r="J10" s="27">
        <v>16248</v>
      </c>
      <c r="K10" s="27">
        <v>16468</v>
      </c>
      <c r="L10" s="27">
        <v>16459</v>
      </c>
      <c r="M10" s="27">
        <v>16334</v>
      </c>
      <c r="N10" s="27">
        <v>16557</v>
      </c>
      <c r="O10" s="27">
        <v>16492</v>
      </c>
      <c r="P10" s="27">
        <v>16765</v>
      </c>
      <c r="Q10" s="27">
        <v>16711</v>
      </c>
      <c r="R10" s="27">
        <v>16188</v>
      </c>
      <c r="S10" s="27">
        <v>16177</v>
      </c>
      <c r="T10" s="27">
        <v>16355</v>
      </c>
      <c r="U10" s="27">
        <v>16392</v>
      </c>
      <c r="V10" s="27">
        <v>16438</v>
      </c>
      <c r="W10" s="27">
        <v>16749</v>
      </c>
      <c r="X10" s="27">
        <v>16919</v>
      </c>
      <c r="Y10" s="27">
        <v>16873</v>
      </c>
      <c r="Z10" s="27">
        <v>18068</v>
      </c>
      <c r="AA10" s="27">
        <v>18071</v>
      </c>
      <c r="AB10" s="27">
        <v>17917</v>
      </c>
      <c r="AC10" s="27">
        <v>18364</v>
      </c>
      <c r="AD10" s="27">
        <v>18334</v>
      </c>
      <c r="AE10" s="27">
        <v>18848</v>
      </c>
      <c r="AF10" s="27">
        <v>18946</v>
      </c>
      <c r="AG10" s="27">
        <v>19284</v>
      </c>
      <c r="AH10" s="27">
        <v>19379</v>
      </c>
      <c r="AI10" s="27">
        <v>20442</v>
      </c>
      <c r="AJ10" s="27">
        <v>20070</v>
      </c>
      <c r="AK10" s="27">
        <v>20769</v>
      </c>
      <c r="AL10" s="27">
        <v>20268</v>
      </c>
      <c r="AM10" s="27">
        <v>21169</v>
      </c>
      <c r="AN10" s="27">
        <v>20443</v>
      </c>
      <c r="AO10" s="27">
        <v>21568</v>
      </c>
      <c r="AP10" s="27">
        <v>21462</v>
      </c>
      <c r="AQ10" s="27">
        <v>22215</v>
      </c>
      <c r="AR10" s="27">
        <v>22897</v>
      </c>
      <c r="AS10" s="27">
        <v>22729</v>
      </c>
      <c r="AT10" s="47">
        <v>23458</v>
      </c>
      <c r="AU10" s="47">
        <v>22406</v>
      </c>
      <c r="AV10" s="47">
        <v>23540</v>
      </c>
      <c r="AW10" s="56">
        <v>23163</v>
      </c>
      <c r="AX10" s="41"/>
      <c r="AY10" s="41"/>
      <c r="AZ10" s="60"/>
    </row>
    <row r="11" spans="1:52" s="44" customFormat="1">
      <c r="A11" s="44" t="s">
        <v>34</v>
      </c>
      <c r="B11" s="27">
        <v>1122</v>
      </c>
      <c r="C11" s="27">
        <v>1086</v>
      </c>
      <c r="D11" s="27">
        <v>1114</v>
      </c>
      <c r="E11" s="27">
        <v>1166</v>
      </c>
      <c r="F11" s="27">
        <v>1141</v>
      </c>
      <c r="G11" s="27">
        <v>1473</v>
      </c>
      <c r="H11" s="27">
        <v>1365</v>
      </c>
      <c r="I11" s="27">
        <v>1452</v>
      </c>
      <c r="J11" s="27">
        <v>1558</v>
      </c>
      <c r="K11" s="27">
        <v>1569</v>
      </c>
      <c r="L11" s="27">
        <v>1602</v>
      </c>
      <c r="M11" s="27">
        <v>1985</v>
      </c>
      <c r="N11" s="27">
        <v>1669</v>
      </c>
      <c r="O11" s="27">
        <v>1607</v>
      </c>
      <c r="P11" s="27">
        <v>1702</v>
      </c>
      <c r="Q11" s="27">
        <v>1720</v>
      </c>
      <c r="R11" s="27">
        <v>1830</v>
      </c>
      <c r="S11" s="27">
        <v>1872</v>
      </c>
      <c r="T11" s="27">
        <v>1892</v>
      </c>
      <c r="U11" s="27">
        <v>1962</v>
      </c>
      <c r="V11" s="27">
        <v>1977</v>
      </c>
      <c r="W11" s="27">
        <v>2039</v>
      </c>
      <c r="X11" s="27">
        <v>2047</v>
      </c>
      <c r="Y11" s="27">
        <v>2215</v>
      </c>
      <c r="Z11" s="27">
        <v>1963</v>
      </c>
      <c r="AA11" s="27">
        <v>2000</v>
      </c>
      <c r="AB11" s="27">
        <v>2198</v>
      </c>
      <c r="AC11" s="27">
        <v>2170</v>
      </c>
      <c r="AD11" s="27">
        <v>2247</v>
      </c>
      <c r="AE11" s="27">
        <v>2410</v>
      </c>
      <c r="AF11" s="27">
        <v>2499</v>
      </c>
      <c r="AG11" s="27">
        <v>2517</v>
      </c>
      <c r="AH11" s="27">
        <v>2521</v>
      </c>
      <c r="AI11" s="27">
        <v>2571</v>
      </c>
      <c r="AJ11" s="27">
        <v>2623</v>
      </c>
      <c r="AK11" s="27">
        <v>2638</v>
      </c>
      <c r="AL11" s="27">
        <v>2809</v>
      </c>
      <c r="AM11" s="27">
        <v>2896</v>
      </c>
      <c r="AN11" s="27">
        <v>2965</v>
      </c>
      <c r="AO11" s="27">
        <v>3138</v>
      </c>
      <c r="AP11" s="27">
        <v>3213</v>
      </c>
      <c r="AQ11" s="27">
        <v>3494</v>
      </c>
      <c r="AR11" s="27">
        <v>3622</v>
      </c>
      <c r="AS11" s="27">
        <v>3525</v>
      </c>
      <c r="AT11" s="48">
        <v>3799</v>
      </c>
      <c r="AU11" s="48">
        <v>3599</v>
      </c>
      <c r="AV11" s="48">
        <v>4050</v>
      </c>
      <c r="AW11" s="56">
        <v>4244</v>
      </c>
      <c r="AX11" s="41"/>
      <c r="AY11" s="41"/>
      <c r="AZ11" s="60"/>
    </row>
    <row r="12" spans="1:52" s="8" customFormat="1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52" s="8" customFormat="1">
      <c r="AJ13" s="31"/>
      <c r="AM13" s="31"/>
      <c r="AO13" s="31"/>
      <c r="AP13" s="31"/>
      <c r="AQ13" s="31"/>
      <c r="AR13" s="37"/>
      <c r="AT13" s="31"/>
    </row>
    <row r="14" spans="1:52" s="8" customFormat="1">
      <c r="I14" s="9">
        <v>2020</v>
      </c>
      <c r="J14" s="9">
        <v>2019</v>
      </c>
      <c r="K14" s="10" t="s">
        <v>35</v>
      </c>
      <c r="L14" s="9" t="s">
        <v>35</v>
      </c>
      <c r="O14" s="31"/>
      <c r="R14" s="31"/>
      <c r="AO14" s="31"/>
      <c r="AP14" s="31"/>
      <c r="AQ14" s="31"/>
      <c r="AR14" s="37"/>
    </row>
    <row r="15" spans="1:52" s="8" customFormat="1">
      <c r="I15" s="32" t="s">
        <v>37</v>
      </c>
      <c r="J15" s="32" t="s">
        <v>37</v>
      </c>
      <c r="K15" s="19" t="s">
        <v>37</v>
      </c>
      <c r="L15" s="9" t="s">
        <v>38</v>
      </c>
      <c r="O15" s="31"/>
      <c r="AO15" s="31"/>
      <c r="AP15" s="31"/>
      <c r="AQ15" s="31"/>
      <c r="AR15" s="37"/>
    </row>
    <row r="16" spans="1:52" s="8" customFormat="1">
      <c r="I16" s="57">
        <f>SUM(AT3:AW3)</f>
        <v>248404</v>
      </c>
      <c r="J16" s="58">
        <f>SUM(AP3:AS3)</f>
        <v>240521</v>
      </c>
      <c r="K16" s="31">
        <f>(I16-J16)</f>
        <v>7883</v>
      </c>
      <c r="L16" s="38">
        <f>(K16/(J16/100))</f>
        <v>3.2774684954744076</v>
      </c>
      <c r="O16" s="31"/>
      <c r="AO16" s="31"/>
      <c r="AP16" s="31"/>
      <c r="AQ16" s="31"/>
      <c r="AR16" s="37"/>
    </row>
    <row r="17" spans="9:44" s="8" customFormat="1">
      <c r="AO17" s="31"/>
      <c r="AP17" s="31"/>
      <c r="AQ17" s="31"/>
      <c r="AR17" s="37"/>
    </row>
    <row r="18" spans="9:44" s="8" customFormat="1">
      <c r="I18" s="9" t="s">
        <v>67</v>
      </c>
      <c r="J18" s="9" t="s">
        <v>68</v>
      </c>
      <c r="K18" s="9" t="s">
        <v>35</v>
      </c>
      <c r="L18" s="9" t="s">
        <v>35</v>
      </c>
      <c r="AO18" s="31"/>
      <c r="AP18" s="31"/>
      <c r="AQ18" s="31"/>
      <c r="AR18" s="37"/>
    </row>
    <row r="19" spans="9:44" s="8" customFormat="1">
      <c r="I19" s="32" t="s">
        <v>37</v>
      </c>
      <c r="J19" s="32" t="s">
        <v>37</v>
      </c>
      <c r="K19" s="19" t="s">
        <v>37</v>
      </c>
      <c r="L19" s="9" t="s">
        <v>38</v>
      </c>
    </row>
    <row r="20" spans="9:44" s="8" customFormat="1">
      <c r="I20" s="31">
        <f>SUM(AW3)</f>
        <v>62847</v>
      </c>
      <c r="J20" s="31">
        <f>SUM(AS3)</f>
        <v>60596</v>
      </c>
      <c r="K20" s="31">
        <f>(I20-J20)</f>
        <v>2251</v>
      </c>
      <c r="L20" s="38">
        <f>(K20/(J20/100))</f>
        <v>3.7147666512641098</v>
      </c>
    </row>
    <row r="21" spans="9:44" s="8" customForma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021C-F2F3-4195-8F47-71421263A6F2}">
  <dimension ref="A1:AZ22"/>
  <sheetViews>
    <sheetView workbookViewId="0"/>
  </sheetViews>
  <sheetFormatPr defaultRowHeight="15"/>
  <cols>
    <col min="1" max="1" width="47.7109375" customWidth="1"/>
    <col min="2" max="46" width="10.28515625" customWidth="1"/>
  </cols>
  <sheetData>
    <row r="1" spans="1:52" ht="18.75">
      <c r="A1" s="3" t="s">
        <v>56</v>
      </c>
    </row>
    <row r="2" spans="1:52" s="25" customFormat="1">
      <c r="B2" s="21" t="s">
        <v>40</v>
      </c>
      <c r="C2" s="21" t="s">
        <v>41</v>
      </c>
      <c r="D2" s="21" t="s">
        <v>42</v>
      </c>
      <c r="E2" s="21" t="s">
        <v>43</v>
      </c>
      <c r="F2" s="21" t="s">
        <v>44</v>
      </c>
      <c r="G2" s="21" t="s">
        <v>45</v>
      </c>
      <c r="H2" s="21" t="s">
        <v>46</v>
      </c>
      <c r="I2" s="21" t="s">
        <v>47</v>
      </c>
      <c r="J2" s="21" t="s">
        <v>48</v>
      </c>
      <c r="K2" s="21" t="s">
        <v>49</v>
      </c>
      <c r="L2" s="21" t="s">
        <v>50</v>
      </c>
      <c r="M2" s="21" t="s">
        <v>51</v>
      </c>
      <c r="N2" s="21" t="s">
        <v>52</v>
      </c>
      <c r="O2" s="21" t="s">
        <v>53</v>
      </c>
      <c r="P2" s="21" t="s">
        <v>54</v>
      </c>
      <c r="Q2" s="21" t="s">
        <v>55</v>
      </c>
      <c r="R2" s="21" t="s">
        <v>1</v>
      </c>
      <c r="S2" s="21" t="s">
        <v>2</v>
      </c>
      <c r="T2" s="21" t="s">
        <v>3</v>
      </c>
      <c r="U2" s="21" t="s">
        <v>4</v>
      </c>
      <c r="V2" s="21" t="s">
        <v>5</v>
      </c>
      <c r="W2" s="21" t="s">
        <v>6</v>
      </c>
      <c r="X2" s="21" t="s">
        <v>7</v>
      </c>
      <c r="Y2" s="21" t="s">
        <v>8</v>
      </c>
      <c r="Z2" s="21" t="s">
        <v>9</v>
      </c>
      <c r="AA2" s="21" t="s">
        <v>10</v>
      </c>
      <c r="AB2" s="21" t="s">
        <v>11</v>
      </c>
      <c r="AC2" s="21" t="s">
        <v>12</v>
      </c>
      <c r="AD2" s="21" t="s">
        <v>13</v>
      </c>
      <c r="AE2" s="21" t="s">
        <v>14</v>
      </c>
      <c r="AF2" s="21" t="s">
        <v>15</v>
      </c>
      <c r="AG2" s="21" t="s">
        <v>16</v>
      </c>
      <c r="AH2" s="21" t="s">
        <v>17</v>
      </c>
      <c r="AI2" s="21" t="s">
        <v>18</v>
      </c>
      <c r="AJ2" s="21" t="s">
        <v>19</v>
      </c>
      <c r="AK2" s="21" t="s">
        <v>20</v>
      </c>
      <c r="AL2" s="21" t="s">
        <v>21</v>
      </c>
      <c r="AM2" s="21" t="s">
        <v>22</v>
      </c>
      <c r="AN2" s="21" t="s">
        <v>23</v>
      </c>
      <c r="AO2" s="21" t="s">
        <v>24</v>
      </c>
      <c r="AP2" s="21" t="s">
        <v>25</v>
      </c>
      <c r="AQ2" s="21" t="s">
        <v>26</v>
      </c>
      <c r="AR2" s="21" t="s">
        <v>58</v>
      </c>
      <c r="AS2" s="21" t="s">
        <v>59</v>
      </c>
      <c r="AT2" s="21" t="s">
        <v>62</v>
      </c>
      <c r="AU2" s="21" t="s">
        <v>64</v>
      </c>
      <c r="AV2" s="21" t="s">
        <v>65</v>
      </c>
      <c r="AW2" s="21" t="s">
        <v>66</v>
      </c>
    </row>
    <row r="3" spans="1:52" s="22" customFormat="1">
      <c r="A3" s="22" t="s">
        <v>61</v>
      </c>
      <c r="B3" s="33">
        <v>7522.8626134655105</v>
      </c>
      <c r="C3" s="33">
        <v>7053.7452482731042</v>
      </c>
      <c r="D3" s="33">
        <v>7697.260547883966</v>
      </c>
      <c r="E3" s="33">
        <v>7967.5232577270799</v>
      </c>
      <c r="F3" s="33">
        <v>8836.7770920788153</v>
      </c>
      <c r="G3" s="33">
        <v>10533.793657893611</v>
      </c>
      <c r="H3" s="33">
        <v>10336.38544045072</v>
      </c>
      <c r="I3" s="33">
        <v>10548.903596411548</v>
      </c>
      <c r="J3" s="33">
        <v>10596.487713048517</v>
      </c>
      <c r="K3" s="33">
        <v>10742.365844545582</v>
      </c>
      <c r="L3" s="33">
        <v>10666.124023471764</v>
      </c>
      <c r="M3" s="33">
        <v>11333.401705569162</v>
      </c>
      <c r="N3" s="33">
        <v>10446.951910296102</v>
      </c>
      <c r="O3" s="33">
        <v>10976.65383726419</v>
      </c>
      <c r="P3" s="33">
        <v>10743.226376716742</v>
      </c>
      <c r="Q3" s="33">
        <v>10497.13687662643</v>
      </c>
      <c r="R3" s="33">
        <v>10574.416467684528</v>
      </c>
      <c r="S3" s="33">
        <v>10511.316202380971</v>
      </c>
      <c r="T3" s="33">
        <v>12334.255155361805</v>
      </c>
      <c r="U3" s="33">
        <v>10791.252756861539</v>
      </c>
      <c r="V3" s="33">
        <v>11677.41466071801</v>
      </c>
      <c r="W3" s="33">
        <v>11392.489022290829</v>
      </c>
      <c r="X3" s="33">
        <v>14014.579227379896</v>
      </c>
      <c r="Y3" s="33">
        <v>14746.617413239155</v>
      </c>
      <c r="Z3" s="33">
        <v>15366.032266846474</v>
      </c>
      <c r="AA3" s="33">
        <v>15927.82845130924</v>
      </c>
      <c r="AB3" s="33">
        <v>15586.534795465912</v>
      </c>
      <c r="AC3" s="33">
        <v>15552.917255636241</v>
      </c>
      <c r="AD3" s="33">
        <v>14829.097439566129</v>
      </c>
      <c r="AE3" s="33">
        <v>15187.56543717619</v>
      </c>
      <c r="AF3" s="33">
        <v>15846.836814462724</v>
      </c>
      <c r="AG3" s="33">
        <v>16506.536463543456</v>
      </c>
      <c r="AH3" s="33">
        <v>16740.264014129403</v>
      </c>
      <c r="AI3" s="33">
        <v>16603.802549249744</v>
      </c>
      <c r="AJ3" s="33">
        <v>17751.629148398162</v>
      </c>
      <c r="AK3" s="33">
        <v>16833.847290221434</v>
      </c>
      <c r="AL3" s="33">
        <v>16230.647841687514</v>
      </c>
      <c r="AM3" s="33">
        <v>17133.623869498329</v>
      </c>
      <c r="AN3" s="33">
        <v>17169.331349660206</v>
      </c>
      <c r="AO3" s="33">
        <v>18376.742515621474</v>
      </c>
      <c r="AP3" s="33">
        <v>18862.106574314126</v>
      </c>
      <c r="AQ3" s="33">
        <v>19092.465538802062</v>
      </c>
      <c r="AR3" s="33">
        <v>19645.354093043949</v>
      </c>
      <c r="AS3" s="33">
        <v>19624.901743951621</v>
      </c>
      <c r="AT3" s="33">
        <v>20709.60052119691</v>
      </c>
      <c r="AU3" s="33">
        <v>19443.110567274103</v>
      </c>
      <c r="AV3" s="33">
        <v>20697.628640389106</v>
      </c>
      <c r="AW3" s="33">
        <v>20705.158462656549</v>
      </c>
    </row>
    <row r="4" spans="1:52" s="23" customFormat="1">
      <c r="A4" s="23" t="s">
        <v>60</v>
      </c>
      <c r="B4" s="50">
        <v>43058.7</v>
      </c>
      <c r="C4" s="50">
        <v>41601.599999999999</v>
      </c>
      <c r="D4" s="50">
        <v>41828</v>
      </c>
      <c r="E4" s="50">
        <v>41892</v>
      </c>
      <c r="F4" s="50">
        <v>44297</v>
      </c>
      <c r="G4" s="50">
        <v>45807</v>
      </c>
      <c r="H4" s="50">
        <v>46755</v>
      </c>
      <c r="I4" s="50">
        <v>47349</v>
      </c>
      <c r="J4" s="50">
        <v>47714</v>
      </c>
      <c r="K4" s="50">
        <v>47595</v>
      </c>
      <c r="L4" s="50">
        <v>47949</v>
      </c>
      <c r="M4" s="50">
        <v>47833</v>
      </c>
      <c r="N4" s="50">
        <v>47870</v>
      </c>
      <c r="O4" s="50">
        <v>50032</v>
      </c>
      <c r="P4" s="50">
        <v>47975</v>
      </c>
      <c r="Q4" s="50">
        <v>47584</v>
      </c>
      <c r="R4" s="50">
        <v>46870</v>
      </c>
      <c r="S4" s="50">
        <v>46349</v>
      </c>
      <c r="T4" s="50">
        <v>48205</v>
      </c>
      <c r="U4" s="50">
        <v>46377</v>
      </c>
      <c r="V4" s="50">
        <v>47524</v>
      </c>
      <c r="W4" s="50">
        <v>47757</v>
      </c>
      <c r="X4" s="50">
        <v>49653</v>
      </c>
      <c r="Y4" s="50">
        <v>50455</v>
      </c>
      <c r="Z4" s="50">
        <v>52192</v>
      </c>
      <c r="AA4" s="50">
        <v>52619</v>
      </c>
      <c r="AB4" s="50">
        <v>52017</v>
      </c>
      <c r="AC4" s="50">
        <v>52577</v>
      </c>
      <c r="AD4" s="50">
        <v>51890</v>
      </c>
      <c r="AE4" s="50">
        <v>53058</v>
      </c>
      <c r="AF4" s="50">
        <v>52670</v>
      </c>
      <c r="AG4" s="50">
        <v>55112</v>
      </c>
      <c r="AH4" s="50">
        <v>54912</v>
      </c>
      <c r="AI4" s="50">
        <v>55695</v>
      </c>
      <c r="AJ4" s="50">
        <v>56189</v>
      </c>
      <c r="AK4" s="50">
        <v>55791</v>
      </c>
      <c r="AL4" s="50">
        <v>55456</v>
      </c>
      <c r="AM4" s="50">
        <v>58279</v>
      </c>
      <c r="AN4" s="50">
        <v>57058</v>
      </c>
      <c r="AO4" s="50">
        <v>58643</v>
      </c>
      <c r="AP4" s="50">
        <v>59716</v>
      </c>
      <c r="AQ4" s="50">
        <v>59372</v>
      </c>
      <c r="AR4" s="50">
        <v>60837</v>
      </c>
      <c r="AS4" s="50">
        <v>60596</v>
      </c>
      <c r="AT4" s="51">
        <v>62357</v>
      </c>
      <c r="AU4" s="52">
        <v>60300</v>
      </c>
      <c r="AV4" s="33">
        <v>62900</v>
      </c>
      <c r="AW4" s="22">
        <v>62847</v>
      </c>
    </row>
    <row r="5" spans="1:52" s="22" customFormat="1">
      <c r="A5" s="22" t="s">
        <v>57</v>
      </c>
      <c r="B5" s="46">
        <f>(B3/(B4/100))</f>
        <v>17.471179142578645</v>
      </c>
      <c r="C5" s="46">
        <f t="shared" ref="C5:AW5" si="0">(C3/(C4/100))</f>
        <v>16.955466251954505</v>
      </c>
      <c r="D5" s="46">
        <f t="shared" si="0"/>
        <v>18.40217210453277</v>
      </c>
      <c r="E5" s="46">
        <f t="shared" si="0"/>
        <v>19.019199985025971</v>
      </c>
      <c r="F5" s="46">
        <f t="shared" si="0"/>
        <v>19.94892902923181</v>
      </c>
      <c r="G5" s="46">
        <f t="shared" si="0"/>
        <v>22.996034793576552</v>
      </c>
      <c r="H5" s="46">
        <f t="shared" si="0"/>
        <v>22.107550936692803</v>
      </c>
      <c r="I5" s="46">
        <f t="shared" si="0"/>
        <v>22.279041999644232</v>
      </c>
      <c r="J5" s="46">
        <f t="shared" si="0"/>
        <v>22.208340765914652</v>
      </c>
      <c r="K5" s="46">
        <f t="shared" si="0"/>
        <v>22.570366308531533</v>
      </c>
      <c r="L5" s="46">
        <f t="shared" si="0"/>
        <v>22.244726737725006</v>
      </c>
      <c r="M5" s="46">
        <f t="shared" si="0"/>
        <v>23.693687842220147</v>
      </c>
      <c r="N5" s="46">
        <f t="shared" si="0"/>
        <v>21.823588699177151</v>
      </c>
      <c r="O5" s="46">
        <f t="shared" si="0"/>
        <v>21.93926654394026</v>
      </c>
      <c r="P5" s="46">
        <f t="shared" si="0"/>
        <v>22.393384839430418</v>
      </c>
      <c r="Q5" s="46">
        <f t="shared" si="0"/>
        <v>22.060223765606988</v>
      </c>
      <c r="R5" s="46">
        <f t="shared" si="0"/>
        <v>22.561161654970192</v>
      </c>
      <c r="S5" s="46">
        <f t="shared" si="0"/>
        <v>22.678625649703275</v>
      </c>
      <c r="T5" s="46">
        <f t="shared" si="0"/>
        <v>25.587086724119498</v>
      </c>
      <c r="U5" s="46">
        <f t="shared" si="0"/>
        <v>23.268544228521765</v>
      </c>
      <c r="V5" s="46">
        <f t="shared" si="0"/>
        <v>24.571615732509912</v>
      </c>
      <c r="W5" s="46">
        <f t="shared" si="0"/>
        <v>23.855118668029458</v>
      </c>
      <c r="X5" s="46">
        <f t="shared" si="0"/>
        <v>28.225040233983641</v>
      </c>
      <c r="Y5" s="46">
        <f t="shared" si="0"/>
        <v>29.227266699512743</v>
      </c>
      <c r="Z5" s="46">
        <f t="shared" si="0"/>
        <v>29.441355508212897</v>
      </c>
      <c r="AA5" s="46">
        <f t="shared" si="0"/>
        <v>30.270108613446165</v>
      </c>
      <c r="AB5" s="46">
        <f t="shared" si="0"/>
        <v>29.964309351684857</v>
      </c>
      <c r="AC5" s="46">
        <f t="shared" si="0"/>
        <v>29.581218509303007</v>
      </c>
      <c r="AD5" s="46">
        <f t="shared" si="0"/>
        <v>28.577948428533684</v>
      </c>
      <c r="AE5" s="46">
        <f t="shared" si="0"/>
        <v>28.624458964107561</v>
      </c>
      <c r="AF5" s="46">
        <f t="shared" si="0"/>
        <v>30.08702641819389</v>
      </c>
      <c r="AG5" s="46">
        <f t="shared" si="0"/>
        <v>29.950893568630164</v>
      </c>
      <c r="AH5" s="46">
        <f t="shared" si="0"/>
        <v>30.485620655101624</v>
      </c>
      <c r="AI5" s="46">
        <f t="shared" si="0"/>
        <v>29.812016427416719</v>
      </c>
      <c r="AJ5" s="46">
        <f t="shared" si="0"/>
        <v>31.592712360779089</v>
      </c>
      <c r="AK5" s="46">
        <f t="shared" si="0"/>
        <v>30.173051729170361</v>
      </c>
      <c r="AL5" s="46">
        <f t="shared" si="0"/>
        <v>29.26761367874985</v>
      </c>
      <c r="AM5" s="46">
        <f t="shared" si="0"/>
        <v>29.399309990731361</v>
      </c>
      <c r="AN5" s="46">
        <f t="shared" si="0"/>
        <v>30.091015019208882</v>
      </c>
      <c r="AO5" s="46">
        <f t="shared" si="0"/>
        <v>31.336634407553291</v>
      </c>
      <c r="AP5" s="46">
        <f t="shared" si="0"/>
        <v>31.586353028190313</v>
      </c>
      <c r="AQ5" s="46">
        <f t="shared" si="0"/>
        <v>32.157356226507545</v>
      </c>
      <c r="AR5" s="46">
        <f t="shared" si="0"/>
        <v>32.291786401439829</v>
      </c>
      <c r="AS5" s="46">
        <f t="shared" si="0"/>
        <v>32.386464030549241</v>
      </c>
      <c r="AT5" s="46">
        <f t="shared" si="0"/>
        <v>33.211348399052085</v>
      </c>
      <c r="AU5" s="46">
        <f t="shared" si="0"/>
        <v>32.243964456507634</v>
      </c>
      <c r="AV5" s="46">
        <f t="shared" si="0"/>
        <v>32.905609921127358</v>
      </c>
      <c r="AW5" s="46">
        <f t="shared" si="0"/>
        <v>32.945341006979724</v>
      </c>
    </row>
    <row r="6" spans="1:52" s="23" customForma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52" s="23" customFormat="1">
      <c r="A7" s="24" t="s">
        <v>28</v>
      </c>
      <c r="B7" s="21" t="s">
        <v>40</v>
      </c>
      <c r="C7" s="21" t="s">
        <v>41</v>
      </c>
      <c r="D7" s="21" t="s">
        <v>42</v>
      </c>
      <c r="E7" s="21" t="s">
        <v>43</v>
      </c>
      <c r="F7" s="21" t="s">
        <v>44</v>
      </c>
      <c r="G7" s="21" t="s">
        <v>45</v>
      </c>
      <c r="H7" s="21" t="s">
        <v>46</v>
      </c>
      <c r="I7" s="21" t="s">
        <v>47</v>
      </c>
      <c r="J7" s="21" t="s">
        <v>48</v>
      </c>
      <c r="K7" s="21" t="s">
        <v>49</v>
      </c>
      <c r="L7" s="21" t="s">
        <v>50</v>
      </c>
      <c r="M7" s="21" t="s">
        <v>51</v>
      </c>
      <c r="N7" s="21" t="s">
        <v>52</v>
      </c>
      <c r="O7" s="21" t="s">
        <v>53</v>
      </c>
      <c r="P7" s="21" t="s">
        <v>54</v>
      </c>
      <c r="Q7" s="21" t="s">
        <v>55</v>
      </c>
      <c r="R7" s="21" t="s">
        <v>1</v>
      </c>
      <c r="S7" s="21" t="s">
        <v>2</v>
      </c>
      <c r="T7" s="21" t="s">
        <v>3</v>
      </c>
      <c r="U7" s="21" t="s">
        <v>4</v>
      </c>
      <c r="V7" s="21" t="s">
        <v>5</v>
      </c>
      <c r="W7" s="21" t="s">
        <v>6</v>
      </c>
      <c r="X7" s="21" t="s">
        <v>7</v>
      </c>
      <c r="Y7" s="21" t="s">
        <v>8</v>
      </c>
      <c r="Z7" s="21" t="s">
        <v>9</v>
      </c>
      <c r="AA7" s="21" t="s">
        <v>10</v>
      </c>
      <c r="AB7" s="21" t="s">
        <v>11</v>
      </c>
      <c r="AC7" s="21" t="s">
        <v>12</v>
      </c>
      <c r="AD7" s="21" t="s">
        <v>13</v>
      </c>
      <c r="AE7" s="21" t="s">
        <v>14</v>
      </c>
      <c r="AF7" s="21" t="s">
        <v>15</v>
      </c>
      <c r="AG7" s="21" t="s">
        <v>16</v>
      </c>
      <c r="AH7" s="21" t="s">
        <v>17</v>
      </c>
      <c r="AI7" s="21" t="s">
        <v>18</v>
      </c>
      <c r="AJ7" s="21" t="s">
        <v>19</v>
      </c>
      <c r="AK7" s="21" t="s">
        <v>20</v>
      </c>
      <c r="AL7" s="21" t="s">
        <v>21</v>
      </c>
      <c r="AM7" s="21" t="s">
        <v>22</v>
      </c>
      <c r="AN7" s="21" t="s">
        <v>23</v>
      </c>
      <c r="AO7" s="21" t="s">
        <v>24</v>
      </c>
      <c r="AP7" s="21" t="s">
        <v>25</v>
      </c>
      <c r="AQ7" s="21" t="s">
        <v>26</v>
      </c>
      <c r="AR7" s="21" t="s">
        <v>58</v>
      </c>
      <c r="AS7" s="21" t="s">
        <v>59</v>
      </c>
      <c r="AT7" s="21" t="s">
        <v>62</v>
      </c>
      <c r="AU7" s="53" t="s">
        <v>64</v>
      </c>
      <c r="AV7" s="53" t="s">
        <v>65</v>
      </c>
      <c r="AW7" s="21" t="s">
        <v>66</v>
      </c>
    </row>
    <row r="8" spans="1:52" s="23" customFormat="1">
      <c r="A8" s="23" t="s">
        <v>29</v>
      </c>
      <c r="B8" s="27">
        <v>1142.3809818326451</v>
      </c>
      <c r="C8" s="27">
        <v>958.75923035833887</v>
      </c>
      <c r="D8" s="27">
        <v>1162.3534864157205</v>
      </c>
      <c r="E8" s="27">
        <v>1273.7728947486412</v>
      </c>
      <c r="F8" s="27">
        <v>1354.1930504542736</v>
      </c>
      <c r="G8" s="27">
        <v>1395.851740905842</v>
      </c>
      <c r="H8" s="27">
        <v>1416.1066017417968</v>
      </c>
      <c r="I8" s="27">
        <v>1421.4139027294395</v>
      </c>
      <c r="J8" s="27">
        <v>1307.8233679652062</v>
      </c>
      <c r="K8" s="27">
        <v>1256.4896650209303</v>
      </c>
      <c r="L8" s="27">
        <v>1312.6994528695504</v>
      </c>
      <c r="M8" s="27">
        <v>1337.6725992569054</v>
      </c>
      <c r="N8" s="27">
        <v>1423.9555561514892</v>
      </c>
      <c r="O8" s="27">
        <v>1401.4969043300882</v>
      </c>
      <c r="P8" s="27">
        <v>1321.2387183054118</v>
      </c>
      <c r="Q8" s="27">
        <v>1252.4386717196442</v>
      </c>
      <c r="R8" s="27">
        <v>1286.9486902262636</v>
      </c>
      <c r="S8" s="27">
        <v>1314.005799328191</v>
      </c>
      <c r="T8" s="27">
        <v>1293.8393569397003</v>
      </c>
      <c r="U8" s="27">
        <v>1364.2325863912822</v>
      </c>
      <c r="V8" s="27">
        <v>1419.2517271903973</v>
      </c>
      <c r="W8" s="27">
        <v>1523.4274707349355</v>
      </c>
      <c r="X8" s="27">
        <v>1591.0219086237237</v>
      </c>
      <c r="Y8" s="27">
        <v>1804.8772083400236</v>
      </c>
      <c r="Z8" s="27">
        <v>1594.1353609101307</v>
      </c>
      <c r="AA8" s="27">
        <v>1715.6627896761063</v>
      </c>
      <c r="AB8" s="27">
        <v>1690.5782663825787</v>
      </c>
      <c r="AC8" s="27">
        <v>1629.9321204046996</v>
      </c>
      <c r="AD8" s="27">
        <v>1546.7229898831654</v>
      </c>
      <c r="AE8" s="27">
        <v>1515.9063994554647</v>
      </c>
      <c r="AF8" s="27">
        <v>1429.7956994831493</v>
      </c>
      <c r="AG8" s="27">
        <v>1431.5742727779595</v>
      </c>
      <c r="AH8" s="27">
        <v>1526.3162603396247</v>
      </c>
      <c r="AI8" s="27">
        <v>1531.1505024186984</v>
      </c>
      <c r="AJ8" s="27">
        <v>1527.8091517438556</v>
      </c>
      <c r="AK8" s="27">
        <v>1495.6356420171271</v>
      </c>
      <c r="AL8" s="27">
        <v>1366.3942770357203</v>
      </c>
      <c r="AM8" s="27">
        <v>1441.8063120714889</v>
      </c>
      <c r="AN8" s="27">
        <v>1553.1728988829036</v>
      </c>
      <c r="AO8" s="27">
        <v>1305.0908817839861</v>
      </c>
      <c r="AP8" s="27">
        <v>1570.6035360388464</v>
      </c>
      <c r="AQ8" s="27">
        <v>1529.6938614561973</v>
      </c>
      <c r="AR8" s="36">
        <v>1444.4487621797011</v>
      </c>
      <c r="AS8" s="36">
        <v>1512.7480279020756</v>
      </c>
      <c r="AT8" s="36">
        <v>1462.0298138533146</v>
      </c>
      <c r="AU8" s="36">
        <v>1387.8661847301323</v>
      </c>
      <c r="AV8" s="36">
        <v>1575.3988300249482</v>
      </c>
      <c r="AW8" s="36">
        <v>1485.4929872275695</v>
      </c>
      <c r="AX8" s="36"/>
      <c r="AY8" s="36"/>
      <c r="AZ8" s="26"/>
    </row>
    <row r="9" spans="1:52" s="23" customFormat="1">
      <c r="A9" s="23" t="s">
        <v>30</v>
      </c>
      <c r="B9" s="27">
        <v>2860.5676790688872</v>
      </c>
      <c r="C9" s="27">
        <v>2823.992706309607</v>
      </c>
      <c r="D9" s="27">
        <v>3029.5057125897765</v>
      </c>
      <c r="E9" s="27">
        <v>3086.3541915715282</v>
      </c>
      <c r="F9" s="27">
        <v>3306.3828016482653</v>
      </c>
      <c r="G9" s="27">
        <v>3827.8670938270934</v>
      </c>
      <c r="H9" s="27">
        <v>4214.6228357872305</v>
      </c>
      <c r="I9" s="27">
        <v>3964.3065412964274</v>
      </c>
      <c r="J9" s="27">
        <v>4482.1688968444641</v>
      </c>
      <c r="K9" s="27">
        <v>4343.8544587234883</v>
      </c>
      <c r="L9" s="27">
        <v>4396.774852189269</v>
      </c>
      <c r="M9" s="27">
        <v>4680.2289460652919</v>
      </c>
      <c r="N9" s="27">
        <v>4141.8707225036369</v>
      </c>
      <c r="O9" s="27">
        <v>4472.2508084680076</v>
      </c>
      <c r="P9" s="27">
        <v>4051.221886609113</v>
      </c>
      <c r="Q9" s="27">
        <v>3982.1212498339005</v>
      </c>
      <c r="R9" s="27">
        <v>3961.7341338448778</v>
      </c>
      <c r="S9" s="27">
        <v>3944.9259399890097</v>
      </c>
      <c r="T9" s="27">
        <v>5712.3582869972051</v>
      </c>
      <c r="U9" s="27">
        <v>4046.5564002464648</v>
      </c>
      <c r="V9" s="27">
        <v>4477.4420775053941</v>
      </c>
      <c r="W9" s="27">
        <v>4360.3273174212691</v>
      </c>
      <c r="X9" s="27">
        <v>6324.4799033302152</v>
      </c>
      <c r="Y9" s="27">
        <v>6691.5861116102542</v>
      </c>
      <c r="Z9" s="27">
        <v>6807.1817536995113</v>
      </c>
      <c r="AA9" s="27">
        <v>7150.2055621524587</v>
      </c>
      <c r="AB9" s="27">
        <v>6963.3983647505393</v>
      </c>
      <c r="AC9" s="27">
        <v>6825.0054732776071</v>
      </c>
      <c r="AD9" s="27">
        <v>6561.0989515782985</v>
      </c>
      <c r="AE9" s="27">
        <v>6605.9274364748053</v>
      </c>
      <c r="AF9" s="27">
        <v>6945.3066167913976</v>
      </c>
      <c r="AG9" s="27">
        <v>7672.2011588115638</v>
      </c>
      <c r="AH9" s="27">
        <v>7540.4047335771002</v>
      </c>
      <c r="AI9" s="27">
        <v>7299.8335879313363</v>
      </c>
      <c r="AJ9" s="27">
        <v>8076.7278477454656</v>
      </c>
      <c r="AK9" s="27">
        <v>7209.3681124963041</v>
      </c>
      <c r="AL9" s="27">
        <v>6967.2654913380538</v>
      </c>
      <c r="AM9" s="27">
        <v>7497.6695336706616</v>
      </c>
      <c r="AN9" s="27">
        <v>7659.974422738459</v>
      </c>
      <c r="AO9" s="27">
        <v>7987.5109488331</v>
      </c>
      <c r="AP9" s="27">
        <v>8330.5536557298128</v>
      </c>
      <c r="AQ9" s="27">
        <v>8006.2863091123309</v>
      </c>
      <c r="AR9" s="36">
        <v>8026.7357348090936</v>
      </c>
      <c r="AS9" s="36">
        <v>8095.5238003428976</v>
      </c>
      <c r="AT9" s="36">
        <v>8377.3556357580201</v>
      </c>
      <c r="AU9" s="36">
        <v>8246.0777625619612</v>
      </c>
      <c r="AV9" s="36">
        <v>8488.3891045896162</v>
      </c>
      <c r="AW9" s="36">
        <v>8416.1216307450923</v>
      </c>
      <c r="AX9" s="36"/>
      <c r="AY9" s="36"/>
      <c r="AZ9" s="26"/>
    </row>
    <row r="10" spans="1:52" s="23" customFormat="1">
      <c r="A10" s="23" t="s">
        <v>31</v>
      </c>
      <c r="B10" s="27">
        <v>294.27036237385391</v>
      </c>
      <c r="C10" s="27">
        <v>116.89328068815757</v>
      </c>
      <c r="D10" s="27">
        <v>238.98090555009452</v>
      </c>
      <c r="E10" s="27">
        <v>192.62773447029588</v>
      </c>
      <c r="F10" s="27">
        <v>618.47165107579826</v>
      </c>
      <c r="G10" s="27">
        <v>857.94881415959662</v>
      </c>
      <c r="H10" s="27">
        <v>616.93001032881182</v>
      </c>
      <c r="I10" s="27">
        <v>936.62321433924342</v>
      </c>
      <c r="J10" s="27">
        <v>677.60159994664104</v>
      </c>
      <c r="K10" s="27">
        <v>865.93887860122913</v>
      </c>
      <c r="L10" s="27">
        <v>775.9551145012241</v>
      </c>
      <c r="M10" s="27">
        <v>679.2300850984625</v>
      </c>
      <c r="N10" s="27">
        <v>550.4787595213644</v>
      </c>
      <c r="O10" s="27">
        <v>508.2569713274458</v>
      </c>
      <c r="P10" s="27">
        <v>617.20144796755108</v>
      </c>
      <c r="Q10" s="27">
        <v>616.4185237079422</v>
      </c>
      <c r="R10" s="27">
        <v>749.90071905023547</v>
      </c>
      <c r="S10" s="27">
        <v>661.28032825623973</v>
      </c>
      <c r="T10" s="27">
        <v>744.15016211970817</v>
      </c>
      <c r="U10" s="27">
        <v>769.12666418562037</v>
      </c>
      <c r="V10" s="27">
        <v>857.12227524400851</v>
      </c>
      <c r="W10" s="27">
        <v>820.18769193336436</v>
      </c>
      <c r="X10" s="27">
        <v>962.83290984763323</v>
      </c>
      <c r="Y10" s="27">
        <v>1032.1515623778969</v>
      </c>
      <c r="Z10" s="27">
        <v>1021.3533429238341</v>
      </c>
      <c r="AA10" s="27">
        <v>1202.8427703097107</v>
      </c>
      <c r="AB10" s="27">
        <v>1106.797141141099</v>
      </c>
      <c r="AC10" s="27">
        <v>1374.3077967896295</v>
      </c>
      <c r="AD10" s="27">
        <v>1116.7753177637683</v>
      </c>
      <c r="AE10" s="27">
        <v>1158.2404843497379</v>
      </c>
      <c r="AF10" s="27">
        <v>1362.1784489685674</v>
      </c>
      <c r="AG10" s="27">
        <v>1158.276262599348</v>
      </c>
      <c r="AH10" s="27">
        <v>1331.4664813082677</v>
      </c>
      <c r="AI10" s="27">
        <v>1296.745532058286</v>
      </c>
      <c r="AJ10" s="27">
        <v>1292.8603698623754</v>
      </c>
      <c r="AK10" s="27">
        <v>1212.3948552574211</v>
      </c>
      <c r="AL10" s="27">
        <v>1218.307838191796</v>
      </c>
      <c r="AM10" s="27">
        <v>1397.5646762091812</v>
      </c>
      <c r="AN10" s="27">
        <v>1271.3640814187956</v>
      </c>
      <c r="AO10" s="27">
        <v>1790.2560879636587</v>
      </c>
      <c r="AP10" s="27">
        <v>1572.8582265183074</v>
      </c>
      <c r="AQ10" s="27">
        <v>1696.7781900350558</v>
      </c>
      <c r="AR10" s="36">
        <v>1949.4015174223387</v>
      </c>
      <c r="AS10" s="36">
        <v>1983.8654789222583</v>
      </c>
      <c r="AT10" s="36">
        <v>2252.8944911831063</v>
      </c>
      <c r="AU10" s="36">
        <v>1788.0771838426106</v>
      </c>
      <c r="AV10" s="36">
        <v>2106.9473334517988</v>
      </c>
      <c r="AW10" s="36">
        <v>1959.1119127328907</v>
      </c>
      <c r="AX10" s="36"/>
      <c r="AY10" s="36"/>
      <c r="AZ10" s="26"/>
    </row>
    <row r="11" spans="1:52" s="23" customFormat="1">
      <c r="A11" s="23" t="s">
        <v>32</v>
      </c>
      <c r="B11" s="27">
        <v>487.89114695934381</v>
      </c>
      <c r="C11" s="27">
        <v>461.21587541602793</v>
      </c>
      <c r="D11" s="27">
        <v>487.50325833577466</v>
      </c>
      <c r="E11" s="27">
        <v>549.9202064776083</v>
      </c>
      <c r="F11" s="27">
        <v>607.8630664697896</v>
      </c>
      <c r="G11" s="27">
        <v>670.30462379759035</v>
      </c>
      <c r="H11" s="27">
        <v>702.86101471930294</v>
      </c>
      <c r="I11" s="27">
        <v>661.21398627167343</v>
      </c>
      <c r="J11" s="27">
        <v>639.09468931817901</v>
      </c>
      <c r="K11" s="27">
        <v>722.93535050228684</v>
      </c>
      <c r="L11" s="27">
        <v>694.5429713728463</v>
      </c>
      <c r="M11" s="27">
        <v>632.91646192399378</v>
      </c>
      <c r="N11" s="27">
        <v>652.68795959563886</v>
      </c>
      <c r="O11" s="27">
        <v>700.1967236339043</v>
      </c>
      <c r="P11" s="27">
        <v>667.5806513762243</v>
      </c>
      <c r="Q11" s="27">
        <v>679.95834891448101</v>
      </c>
      <c r="R11" s="27">
        <v>608.3742851833008</v>
      </c>
      <c r="S11" s="27">
        <v>541.57752466489035</v>
      </c>
      <c r="T11" s="27">
        <v>596.91489800862291</v>
      </c>
      <c r="U11" s="27">
        <v>665.57999430560108</v>
      </c>
      <c r="V11" s="27">
        <v>680.37527588952355</v>
      </c>
      <c r="W11" s="27">
        <v>582.09383873141519</v>
      </c>
      <c r="X11" s="27">
        <v>693.80401438884212</v>
      </c>
      <c r="Y11" s="27">
        <v>713.45089833775125</v>
      </c>
      <c r="Z11" s="27">
        <v>851.44762269600096</v>
      </c>
      <c r="AA11" s="27">
        <v>889.78403524681551</v>
      </c>
      <c r="AB11" s="27">
        <v>856.02355830888905</v>
      </c>
      <c r="AC11" s="27">
        <v>841.21111982170873</v>
      </c>
      <c r="AD11" s="27">
        <v>688.96506000302566</v>
      </c>
      <c r="AE11" s="27">
        <v>666.30095169869969</v>
      </c>
      <c r="AF11" s="27">
        <v>674.31952228479054</v>
      </c>
      <c r="AG11" s="27">
        <v>706.55999761701412</v>
      </c>
      <c r="AH11" s="27">
        <v>765.42660132875108</v>
      </c>
      <c r="AI11" s="27">
        <v>653.55245087414789</v>
      </c>
      <c r="AJ11" s="27">
        <v>701.66343794725651</v>
      </c>
      <c r="AK11" s="27">
        <v>682.56938892206938</v>
      </c>
      <c r="AL11" s="27">
        <v>646.08957117511011</v>
      </c>
      <c r="AM11" s="27">
        <v>670.83992994727726</v>
      </c>
      <c r="AN11" s="27">
        <v>651.92251849416368</v>
      </c>
      <c r="AO11" s="27">
        <v>647.8810990165216</v>
      </c>
      <c r="AP11" s="27">
        <v>641.17487464183705</v>
      </c>
      <c r="AQ11" s="27">
        <v>640.7722499974841</v>
      </c>
      <c r="AR11" s="36">
        <v>693.30110072394609</v>
      </c>
      <c r="AS11" s="36">
        <v>596.24398897429217</v>
      </c>
      <c r="AT11" s="36">
        <v>584.25591510683967</v>
      </c>
      <c r="AU11" s="36">
        <v>590.99564310335336</v>
      </c>
      <c r="AV11" s="36">
        <v>568.21463407956287</v>
      </c>
      <c r="AW11" s="36">
        <v>601.55816012711512</v>
      </c>
      <c r="AX11" s="36"/>
      <c r="AY11" s="36"/>
      <c r="AZ11" s="26"/>
    </row>
    <row r="12" spans="1:52" s="23" customFormat="1">
      <c r="A12" s="23" t="s">
        <v>33</v>
      </c>
      <c r="B12" s="27">
        <v>2625.0582888904787</v>
      </c>
      <c r="C12" s="27">
        <v>2580.5912049680041</v>
      </c>
      <c r="D12" s="27">
        <v>2659.9944454805973</v>
      </c>
      <c r="E12" s="27">
        <v>2667.458823072704</v>
      </c>
      <c r="F12" s="27">
        <v>2801.1977995499947</v>
      </c>
      <c r="G12" s="27">
        <v>3342.2514488401625</v>
      </c>
      <c r="H12" s="27">
        <v>3072.8131321863075</v>
      </c>
      <c r="I12" s="27">
        <v>3169.3924645438142</v>
      </c>
      <c r="J12" s="27">
        <v>3151.2332308083887</v>
      </c>
      <c r="K12" s="27">
        <v>3222.4843503223801</v>
      </c>
      <c r="L12" s="27">
        <v>3146.9915645748865</v>
      </c>
      <c r="M12" s="27">
        <v>3256.0113308773284</v>
      </c>
      <c r="N12" s="27">
        <v>3321.983318213302</v>
      </c>
      <c r="O12" s="27">
        <v>3522.367581952215</v>
      </c>
      <c r="P12" s="27">
        <v>3715.1665457404583</v>
      </c>
      <c r="Q12" s="27">
        <v>3568.5445350235823</v>
      </c>
      <c r="R12" s="27">
        <v>3546.2655719864379</v>
      </c>
      <c r="S12" s="27">
        <v>3623.2418612368947</v>
      </c>
      <c r="T12" s="27">
        <v>3577.4123469129527</v>
      </c>
      <c r="U12" s="27">
        <v>3509.8917126659744</v>
      </c>
      <c r="V12" s="27">
        <v>3777.0751461931759</v>
      </c>
      <c r="W12" s="27">
        <v>3637.7206385120544</v>
      </c>
      <c r="X12" s="27">
        <v>3920.4035227694867</v>
      </c>
      <c r="Y12" s="27">
        <v>3907.2146966661389</v>
      </c>
      <c r="Z12" s="27">
        <v>4694.1257628310423</v>
      </c>
      <c r="AA12" s="27">
        <v>4546.3333947451665</v>
      </c>
      <c r="AB12" s="27">
        <v>4471.6348851280927</v>
      </c>
      <c r="AC12" s="27">
        <v>4399.6557954752288</v>
      </c>
      <c r="AD12" s="27">
        <v>4420.1358886227963</v>
      </c>
      <c r="AE12" s="27">
        <v>4680.7515197572975</v>
      </c>
      <c r="AF12" s="27">
        <v>4801.8892009126866</v>
      </c>
      <c r="AG12" s="27">
        <v>4914.6683848795074</v>
      </c>
      <c r="AH12" s="27">
        <v>4857.1908607383666</v>
      </c>
      <c r="AI12" s="27">
        <v>5110.4311938051342</v>
      </c>
      <c r="AJ12" s="27">
        <v>5431.4699618646719</v>
      </c>
      <c r="AK12" s="27">
        <v>5471.2770164936683</v>
      </c>
      <c r="AL12" s="27">
        <v>5269.9733062727864</v>
      </c>
      <c r="AM12" s="27">
        <v>5328.7258049011771</v>
      </c>
      <c r="AN12" s="27">
        <v>5245.2975289210644</v>
      </c>
      <c r="AO12" s="27">
        <v>5721.2673033184901</v>
      </c>
      <c r="AP12" s="27">
        <v>5779.3654821132486</v>
      </c>
      <c r="AQ12" s="27">
        <v>6045.7456376299624</v>
      </c>
      <c r="AR12" s="36">
        <v>6233.9671259245079</v>
      </c>
      <c r="AS12" s="36">
        <v>6085.0395657651479</v>
      </c>
      <c r="AT12" s="36">
        <v>6495.8855247672109</v>
      </c>
      <c r="AU12" s="36">
        <v>6099.037601979534</v>
      </c>
      <c r="AV12" s="36">
        <v>6300.4428919073989</v>
      </c>
      <c r="AW12" s="36">
        <v>6371.2436897947982</v>
      </c>
      <c r="AX12" s="36"/>
      <c r="AY12" s="36"/>
      <c r="AZ12" s="26"/>
    </row>
    <row r="13" spans="1:52" s="23" customFormat="1">
      <c r="A13" s="23" t="s">
        <v>34</v>
      </c>
      <c r="B13" s="27">
        <v>112.69415434030196</v>
      </c>
      <c r="C13" s="27">
        <v>112.29295053296885</v>
      </c>
      <c r="D13" s="27">
        <v>118.92273951200254</v>
      </c>
      <c r="E13" s="27">
        <v>197.38940738630194</v>
      </c>
      <c r="F13" s="27">
        <v>148.66872288069357</v>
      </c>
      <c r="G13" s="27">
        <v>439.56993636332686</v>
      </c>
      <c r="H13" s="27">
        <v>313.05184568727003</v>
      </c>
      <c r="I13" s="27">
        <v>395.95348723095003</v>
      </c>
      <c r="J13" s="27">
        <v>338.56592816563727</v>
      </c>
      <c r="K13" s="27">
        <v>330.66314137526814</v>
      </c>
      <c r="L13" s="27">
        <v>339.16006796398898</v>
      </c>
      <c r="M13" s="27">
        <v>747.3422823471808</v>
      </c>
      <c r="N13" s="27">
        <v>355.97559431067094</v>
      </c>
      <c r="O13" s="27">
        <v>372.08484755252823</v>
      </c>
      <c r="P13" s="27">
        <v>370.81712671798505</v>
      </c>
      <c r="Q13" s="27">
        <v>397.65554742688136</v>
      </c>
      <c r="R13" s="27">
        <v>421.19306739341266</v>
      </c>
      <c r="S13" s="27">
        <v>426.28474890574546</v>
      </c>
      <c r="T13" s="27">
        <v>409.58010438361629</v>
      </c>
      <c r="U13" s="27">
        <v>435.86539906659743</v>
      </c>
      <c r="V13" s="27">
        <v>466.14815869551069</v>
      </c>
      <c r="W13" s="27">
        <v>468.73206495779095</v>
      </c>
      <c r="X13" s="27">
        <v>522.0369684199967</v>
      </c>
      <c r="Y13" s="27">
        <v>597.33693590709004</v>
      </c>
      <c r="Z13" s="27">
        <v>397.78842378595226</v>
      </c>
      <c r="AA13" s="27">
        <v>422.99989917898171</v>
      </c>
      <c r="AB13" s="27">
        <v>498.10257975471319</v>
      </c>
      <c r="AC13" s="27">
        <v>482.80494986736659</v>
      </c>
      <c r="AD13" s="27">
        <v>495.39923171507331</v>
      </c>
      <c r="AE13" s="27">
        <v>560.43864544018436</v>
      </c>
      <c r="AF13" s="27">
        <v>633.34732602213285</v>
      </c>
      <c r="AG13" s="27">
        <v>623.25638685806325</v>
      </c>
      <c r="AH13" s="27">
        <v>719.4590768372949</v>
      </c>
      <c r="AI13" s="27">
        <v>712.08928216213963</v>
      </c>
      <c r="AJ13" s="27">
        <v>721.09837923453438</v>
      </c>
      <c r="AK13" s="27">
        <v>762.60227503484441</v>
      </c>
      <c r="AL13" s="27">
        <v>762.61735767404627</v>
      </c>
      <c r="AM13" s="27">
        <v>797.01761269854183</v>
      </c>
      <c r="AN13" s="27">
        <v>787.59989920481701</v>
      </c>
      <c r="AO13" s="27">
        <v>924.73619470571805</v>
      </c>
      <c r="AP13" s="27">
        <v>967.55079927207271</v>
      </c>
      <c r="AQ13" s="27">
        <v>1173.1892905710311</v>
      </c>
      <c r="AR13" s="36">
        <v>1297.4998519843596</v>
      </c>
      <c r="AS13" s="36">
        <v>1351.4808820449521</v>
      </c>
      <c r="AT13" s="36">
        <v>1537.1791405284164</v>
      </c>
      <c r="AU13" s="36">
        <v>1331.0561910565129</v>
      </c>
      <c r="AV13" s="36">
        <v>1658.2358463357828</v>
      </c>
      <c r="AW13" s="36">
        <v>1871.6300820290826</v>
      </c>
      <c r="AX13" s="36"/>
      <c r="AY13" s="36"/>
      <c r="AZ13" s="26"/>
    </row>
    <row r="14" spans="1:5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6" spans="1:52">
      <c r="I16" s="9">
        <v>2020</v>
      </c>
      <c r="J16" s="9">
        <v>2019</v>
      </c>
      <c r="K16" s="10" t="s">
        <v>35</v>
      </c>
      <c r="L16" s="9" t="s">
        <v>35</v>
      </c>
    </row>
    <row r="17" spans="9:12">
      <c r="I17" s="7" t="s">
        <v>37</v>
      </c>
      <c r="J17" s="7" t="s">
        <v>37</v>
      </c>
      <c r="K17" s="10" t="s">
        <v>37</v>
      </c>
      <c r="L17" s="9" t="s">
        <v>38</v>
      </c>
    </row>
    <row r="18" spans="9:12">
      <c r="I18" s="5">
        <f>SUM(AT3:AW3)</f>
        <v>81555.498191516672</v>
      </c>
      <c r="J18" s="5">
        <f>SUM(AP3:AS3)</f>
        <v>77224.82795011175</v>
      </c>
      <c r="K18" s="5">
        <f>(I18-J18)</f>
        <v>4330.6702414049214</v>
      </c>
      <c r="L18" s="6">
        <f>(K18/(J18/100))</f>
        <v>5.6078729553176743</v>
      </c>
    </row>
    <row r="20" spans="9:12">
      <c r="I20" s="9" t="s">
        <v>67</v>
      </c>
      <c r="J20" s="9" t="s">
        <v>68</v>
      </c>
      <c r="K20" s="9" t="s">
        <v>35</v>
      </c>
      <c r="L20" s="9" t="s">
        <v>35</v>
      </c>
    </row>
    <row r="21" spans="9:12">
      <c r="I21" s="7" t="s">
        <v>37</v>
      </c>
      <c r="J21" s="7" t="s">
        <v>37</v>
      </c>
      <c r="K21" s="19" t="s">
        <v>37</v>
      </c>
      <c r="L21" s="9" t="s">
        <v>38</v>
      </c>
    </row>
    <row r="22" spans="9:12">
      <c r="I22" s="5">
        <f>SUM(AW3)</f>
        <v>20705.158462656549</v>
      </c>
      <c r="J22" s="5">
        <f>SUM(AS3)</f>
        <v>19624.901743951621</v>
      </c>
      <c r="K22" s="5">
        <f>(I22-J22)</f>
        <v>1080.2567187049281</v>
      </c>
      <c r="L22" s="6">
        <f>(K22/(J22/100))</f>
        <v>5.5045203935243254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2A6B-F080-47AD-8567-607170E45BE0}">
  <dimension ref="A1:AQ19"/>
  <sheetViews>
    <sheetView workbookViewId="0"/>
  </sheetViews>
  <sheetFormatPr defaultRowHeight="15"/>
  <cols>
    <col min="1" max="1" width="47.5703125" customWidth="1"/>
    <col min="2" max="30" width="10.28515625" customWidth="1"/>
  </cols>
  <sheetData>
    <row r="1" spans="1:43" s="4" customFormat="1" ht="18.75">
      <c r="A1" s="3" t="s">
        <v>0</v>
      </c>
    </row>
    <row r="2" spans="1:43" s="9" customFormat="1">
      <c r="A2" s="13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9" t="s">
        <v>24</v>
      </c>
      <c r="Z2" s="9" t="s">
        <v>25</v>
      </c>
      <c r="AA2" s="9" t="s">
        <v>26</v>
      </c>
      <c r="AB2" s="9" t="s">
        <v>58</v>
      </c>
      <c r="AC2" s="9" t="s">
        <v>59</v>
      </c>
      <c r="AD2" s="9" t="s">
        <v>62</v>
      </c>
      <c r="AE2" s="9" t="s">
        <v>64</v>
      </c>
      <c r="AF2" s="9" t="s">
        <v>65</v>
      </c>
      <c r="AG2" s="9" t="s">
        <v>66</v>
      </c>
    </row>
    <row r="3" spans="1:43" s="8" customFormat="1">
      <c r="A3" s="2" t="s">
        <v>27</v>
      </c>
      <c r="B3" s="29">
        <v>79324.487258622015</v>
      </c>
      <c r="C3" s="29">
        <v>79122.537307609469</v>
      </c>
      <c r="D3" s="29">
        <v>79295.560944591241</v>
      </c>
      <c r="E3" s="29">
        <v>79344.939442936738</v>
      </c>
      <c r="F3" s="29">
        <v>79657.730301663119</v>
      </c>
      <c r="G3" s="29">
        <v>80133.789556951553</v>
      </c>
      <c r="H3" s="29">
        <v>80466.296546782614</v>
      </c>
      <c r="I3" s="29">
        <v>79931.505303376194</v>
      </c>
      <c r="J3" s="29">
        <v>80501.636556545272</v>
      </c>
      <c r="K3" s="29">
        <v>81014.271075854645</v>
      </c>
      <c r="L3" s="29">
        <v>81460.720539968825</v>
      </c>
      <c r="M3" s="29">
        <v>82493.932025254922</v>
      </c>
      <c r="N3" s="29">
        <v>82781.67929309461</v>
      </c>
      <c r="O3" s="29">
        <v>83577.087786391683</v>
      </c>
      <c r="P3" s="29">
        <v>84133.196343974108</v>
      </c>
      <c r="Q3" s="29">
        <v>84641.245413729383</v>
      </c>
      <c r="R3" s="29">
        <v>85464.59080846094</v>
      </c>
      <c r="S3" s="29">
        <v>85813.400374440171</v>
      </c>
      <c r="T3" s="29">
        <v>86596.491104314584</v>
      </c>
      <c r="U3" s="29">
        <v>87244.881065790134</v>
      </c>
      <c r="V3" s="29">
        <v>88276.835583887121</v>
      </c>
      <c r="W3" s="29">
        <v>89114.141482356325</v>
      </c>
      <c r="X3" s="29">
        <v>89887.601682821667</v>
      </c>
      <c r="Y3" s="29">
        <v>90158.679525753818</v>
      </c>
      <c r="Z3" s="29">
        <v>90941.702432490594</v>
      </c>
      <c r="AA3" s="29">
        <v>91750.893817260046</v>
      </c>
      <c r="AB3" s="29">
        <v>93320.820007726856</v>
      </c>
      <c r="AC3" s="29">
        <v>94220.041781689419</v>
      </c>
      <c r="AD3" s="29">
        <v>94309.199023649446</v>
      </c>
      <c r="AE3" s="29">
        <v>93998.455603524373</v>
      </c>
      <c r="AF3" s="29">
        <v>93970.964341645449</v>
      </c>
      <c r="AG3" s="29">
        <v>95112.748533388949</v>
      </c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8" customFormat="1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43" s="8" customFormat="1">
      <c r="A5" s="1" t="s">
        <v>28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9" t="s">
        <v>24</v>
      </c>
      <c r="Z5" s="9" t="s">
        <v>25</v>
      </c>
      <c r="AA5" s="9" t="s">
        <v>26</v>
      </c>
      <c r="AB5" s="9" t="s">
        <v>58</v>
      </c>
      <c r="AC5" s="9" t="s">
        <v>59</v>
      </c>
      <c r="AD5" s="9" t="s">
        <v>62</v>
      </c>
      <c r="AE5" s="9" t="s">
        <v>64</v>
      </c>
      <c r="AF5" s="9" t="s">
        <v>65</v>
      </c>
      <c r="AG5" s="9" t="s">
        <v>66</v>
      </c>
      <c r="AH5" s="23"/>
      <c r="AI5" s="23"/>
      <c r="AJ5" s="21"/>
    </row>
    <row r="6" spans="1:43" s="8" customFormat="1">
      <c r="A6" s="16" t="s">
        <v>29</v>
      </c>
      <c r="B6" s="30">
        <v>4481.901822150694</v>
      </c>
      <c r="C6" s="30">
        <v>4545.1543724743515</v>
      </c>
      <c r="D6" s="30">
        <v>4478.1963427946066</v>
      </c>
      <c r="E6" s="30">
        <v>4541.7046036062893</v>
      </c>
      <c r="F6" s="30">
        <v>4698.6685388296191</v>
      </c>
      <c r="G6" s="30">
        <v>4783.0168212162243</v>
      </c>
      <c r="H6" s="30">
        <v>4769.4832179051564</v>
      </c>
      <c r="I6" s="30">
        <v>4461.4927007385195</v>
      </c>
      <c r="J6" s="30">
        <v>4716.6371673818721</v>
      </c>
      <c r="K6" s="30">
        <v>4690.1908187593972</v>
      </c>
      <c r="L6" s="30">
        <v>4610.8481005549784</v>
      </c>
      <c r="M6" s="30">
        <v>4563.2610486867225</v>
      </c>
      <c r="N6" s="30">
        <v>4062.6386642612197</v>
      </c>
      <c r="O6" s="30">
        <v>4087.0474447429015</v>
      </c>
      <c r="P6" s="30">
        <v>4025.1626989633187</v>
      </c>
      <c r="Q6" s="30">
        <v>4014.8120879893991</v>
      </c>
      <c r="R6" s="30">
        <v>3969.8103135948181</v>
      </c>
      <c r="S6" s="30">
        <v>3937.2375058948942</v>
      </c>
      <c r="T6" s="30">
        <v>3993.537251311594</v>
      </c>
      <c r="U6" s="30">
        <v>4330.3728339791523</v>
      </c>
      <c r="V6" s="30">
        <v>4363.087764933809</v>
      </c>
      <c r="W6" s="30">
        <v>4492.2849087774002</v>
      </c>
      <c r="X6" s="31">
        <v>4585.0841667997747</v>
      </c>
      <c r="Y6" s="31">
        <v>4246.2449698232158</v>
      </c>
      <c r="Z6" s="31">
        <v>4217.1562670810326</v>
      </c>
      <c r="AA6" s="31">
        <v>4199.6634276417899</v>
      </c>
      <c r="AB6" s="31">
        <v>4254.0584305632583</v>
      </c>
      <c r="AC6" s="31">
        <v>4241.0618658263702</v>
      </c>
      <c r="AD6" s="31">
        <v>4400.5269865900254</v>
      </c>
      <c r="AE6" s="31">
        <v>4250.8546874579351</v>
      </c>
      <c r="AF6" s="31">
        <v>4016.7082017568005</v>
      </c>
      <c r="AG6" s="31">
        <v>4346.5002650330471</v>
      </c>
      <c r="AH6" s="36"/>
      <c r="AI6" s="36"/>
      <c r="AJ6" s="26"/>
    </row>
    <row r="7" spans="1:43" s="8" customFormat="1">
      <c r="A7" s="16" t="s">
        <v>30</v>
      </c>
      <c r="B7" s="30">
        <v>14130.437722939141</v>
      </c>
      <c r="C7" s="30">
        <v>13899.774960223463</v>
      </c>
      <c r="D7" s="30">
        <v>13893.586117835543</v>
      </c>
      <c r="E7" s="30">
        <v>13872.765581564003</v>
      </c>
      <c r="F7" s="30">
        <v>13573.772857790313</v>
      </c>
      <c r="G7" s="30">
        <v>13570.211626036986</v>
      </c>
      <c r="H7" s="30">
        <v>13469.657260460235</v>
      </c>
      <c r="I7" s="30">
        <v>13515.782289796645</v>
      </c>
      <c r="J7" s="30">
        <v>13347.224382742259</v>
      </c>
      <c r="K7" s="30">
        <v>13278.41386858949</v>
      </c>
      <c r="L7" s="30">
        <v>13157.328574121497</v>
      </c>
      <c r="M7" s="30">
        <v>13080.850451575388</v>
      </c>
      <c r="N7" s="30">
        <v>13023.282417154911</v>
      </c>
      <c r="O7" s="30">
        <v>12970.211168647445</v>
      </c>
      <c r="P7" s="30">
        <v>12839.2362431903</v>
      </c>
      <c r="Q7" s="30">
        <v>12672.935570465779</v>
      </c>
      <c r="R7" s="30">
        <v>12640.772206916408</v>
      </c>
      <c r="S7" s="30">
        <v>12527.15511657913</v>
      </c>
      <c r="T7" s="30">
        <v>12427.602673777867</v>
      </c>
      <c r="U7" s="30">
        <v>12289.67796593007</v>
      </c>
      <c r="V7" s="30">
        <v>12289.501856668183</v>
      </c>
      <c r="W7" s="30">
        <v>12233.715307926594</v>
      </c>
      <c r="X7" s="31">
        <v>12181.320371991624</v>
      </c>
      <c r="Y7" s="31">
        <v>12270.812746630669</v>
      </c>
      <c r="Z7" s="31">
        <v>12095.862782582937</v>
      </c>
      <c r="AA7" s="31">
        <v>12098.983402783788</v>
      </c>
      <c r="AB7" s="31">
        <v>12131.375845718767</v>
      </c>
      <c r="AC7" s="31">
        <v>12101.725861942867</v>
      </c>
      <c r="AD7" s="31">
        <v>11974.550953587101</v>
      </c>
      <c r="AE7" s="31">
        <v>11807.799169801192</v>
      </c>
      <c r="AF7" s="31">
        <v>11666.471943750745</v>
      </c>
      <c r="AG7" s="31">
        <v>11423.340348214526</v>
      </c>
      <c r="AH7" s="36"/>
      <c r="AI7" s="36"/>
      <c r="AJ7" s="26"/>
    </row>
    <row r="8" spans="1:43" s="8" customFormat="1">
      <c r="A8" s="8" t="s">
        <v>31</v>
      </c>
      <c r="B8" s="30">
        <v>3286.1965425218923</v>
      </c>
      <c r="C8" s="30">
        <v>3333.7378554444035</v>
      </c>
      <c r="D8" s="30">
        <v>3399.7714925364935</v>
      </c>
      <c r="E8" s="30">
        <v>3451.85644065016</v>
      </c>
      <c r="F8" s="30">
        <v>3513.1334214527815</v>
      </c>
      <c r="G8" s="30">
        <v>3387.2859331952336</v>
      </c>
      <c r="H8" s="30">
        <v>3484.7286658562957</v>
      </c>
      <c r="I8" s="30">
        <v>3615.1860138602497</v>
      </c>
      <c r="J8" s="30">
        <v>3988.8119366468413</v>
      </c>
      <c r="K8" s="30">
        <v>4116.1915674250313</v>
      </c>
      <c r="L8" s="30">
        <v>4216.9421497470721</v>
      </c>
      <c r="M8" s="30">
        <v>4381.9448827593123</v>
      </c>
      <c r="N8" s="30">
        <v>4369.8969961723305</v>
      </c>
      <c r="O8" s="30">
        <v>4535.3663580281564</v>
      </c>
      <c r="P8" s="30">
        <v>4704.6546693690425</v>
      </c>
      <c r="Q8" s="30">
        <v>4842.51433524001</v>
      </c>
      <c r="R8" s="30">
        <v>4948.4309290078845</v>
      </c>
      <c r="S8" s="30">
        <v>5055.2629683487639</v>
      </c>
      <c r="T8" s="30">
        <v>5128.7275780618766</v>
      </c>
      <c r="U8" s="30">
        <v>5222.0044357230254</v>
      </c>
      <c r="V8" s="30">
        <v>5355.1662434955178</v>
      </c>
      <c r="W8" s="30">
        <v>5484.6654932354986</v>
      </c>
      <c r="X8" s="31">
        <v>5603.4372064510535</v>
      </c>
      <c r="Y8" s="31">
        <v>5711.9930466310097</v>
      </c>
      <c r="Z8" s="31">
        <v>5840.5206154277394</v>
      </c>
      <c r="AA8" s="31">
        <v>5963.7725656066259</v>
      </c>
      <c r="AB8" s="31">
        <v>6077.028772523332</v>
      </c>
      <c r="AC8" s="31">
        <v>6184.4186287381763</v>
      </c>
      <c r="AD8" s="31">
        <v>6283.2576077886088</v>
      </c>
      <c r="AE8" s="31">
        <v>6261.8908765562819</v>
      </c>
      <c r="AF8" s="31">
        <v>6362.3036294202739</v>
      </c>
      <c r="AG8" s="31">
        <v>6684.2110061009453</v>
      </c>
      <c r="AH8" s="36"/>
      <c r="AI8" s="36"/>
      <c r="AJ8" s="26"/>
    </row>
    <row r="9" spans="1:43" s="8" customFormat="1">
      <c r="A9" s="16" t="s">
        <v>32</v>
      </c>
      <c r="B9" s="30">
        <v>13882.497330540607</v>
      </c>
      <c r="C9" s="30">
        <v>13688.772928443299</v>
      </c>
      <c r="D9" s="30">
        <v>13739.718539695712</v>
      </c>
      <c r="E9" s="30">
        <v>13302.659014955319</v>
      </c>
      <c r="F9" s="30">
        <v>13365.415215638366</v>
      </c>
      <c r="G9" s="30">
        <v>13470.465019404101</v>
      </c>
      <c r="H9" s="30">
        <v>13519.689336038851</v>
      </c>
      <c r="I9" s="30">
        <v>12674.261960861055</v>
      </c>
      <c r="J9" s="30">
        <v>12747.2938582106</v>
      </c>
      <c r="K9" s="30">
        <v>12712.622709549953</v>
      </c>
      <c r="L9" s="30">
        <v>12734.383033590213</v>
      </c>
      <c r="M9" s="30">
        <v>12874.84725018568</v>
      </c>
      <c r="N9" s="30">
        <v>12597.196335395891</v>
      </c>
      <c r="O9" s="30">
        <v>12697.322176154727</v>
      </c>
      <c r="P9" s="30">
        <v>12704.24399643427</v>
      </c>
      <c r="Q9" s="30">
        <v>12679.473139589174</v>
      </c>
      <c r="R9" s="30">
        <v>12564.074020822027</v>
      </c>
      <c r="S9" s="30">
        <v>12565.260552635573</v>
      </c>
      <c r="T9" s="30">
        <v>12676.38373173041</v>
      </c>
      <c r="U9" s="30">
        <v>12656.192211296902</v>
      </c>
      <c r="V9" s="30">
        <v>12938.413071410054</v>
      </c>
      <c r="W9" s="30">
        <v>12689.466568330843</v>
      </c>
      <c r="X9" s="31">
        <v>12509.554450457423</v>
      </c>
      <c r="Y9" s="31">
        <v>12559.589300677204</v>
      </c>
      <c r="Z9" s="31">
        <v>12564.825104905118</v>
      </c>
      <c r="AA9" s="31">
        <v>12597.041537036703</v>
      </c>
      <c r="AB9" s="31">
        <v>13379.019470446501</v>
      </c>
      <c r="AC9" s="31">
        <v>13610.512682940769</v>
      </c>
      <c r="AD9" s="31">
        <v>13393.265020009276</v>
      </c>
      <c r="AE9" s="31">
        <v>13501.879838214189</v>
      </c>
      <c r="AF9" s="31">
        <v>13488.195649399338</v>
      </c>
      <c r="AG9" s="31">
        <v>13389.951542118086</v>
      </c>
      <c r="AH9" s="36"/>
      <c r="AI9" s="36"/>
      <c r="AJ9" s="26"/>
    </row>
    <row r="10" spans="1:43" s="8" customFormat="1">
      <c r="A10" s="16" t="s">
        <v>33</v>
      </c>
      <c r="B10" s="31">
        <v>39326.91445759678</v>
      </c>
      <c r="C10" s="31">
        <v>39399.402746548563</v>
      </c>
      <c r="D10" s="31">
        <v>39530.930159520402</v>
      </c>
      <c r="E10" s="31">
        <v>39811.757764795591</v>
      </c>
      <c r="F10" s="31">
        <v>39996.923212521848</v>
      </c>
      <c r="G10" s="31">
        <v>40192.264352780607</v>
      </c>
      <c r="H10" s="31">
        <v>40328.040089936876</v>
      </c>
      <c r="I10" s="31">
        <v>40648.302119242355</v>
      </c>
      <c r="J10" s="31">
        <v>40513.638315983648</v>
      </c>
      <c r="K10" s="31">
        <v>40920.617213082623</v>
      </c>
      <c r="L10" s="31">
        <v>41343.114591635815</v>
      </c>
      <c r="M10" s="31">
        <v>42094.834836100519</v>
      </c>
      <c r="N10" s="31">
        <v>42577.157156155481</v>
      </c>
      <c r="O10" s="31">
        <v>43062.673584909426</v>
      </c>
      <c r="P10" s="31">
        <v>43560.334127065893</v>
      </c>
      <c r="Q10" s="31">
        <v>44060.557861160494</v>
      </c>
      <c r="R10" s="31">
        <v>44941.865608987799</v>
      </c>
      <c r="S10" s="31">
        <v>45298.314510502758</v>
      </c>
      <c r="T10" s="31">
        <v>45849.133598548724</v>
      </c>
      <c r="U10" s="31">
        <v>46204.59687534922</v>
      </c>
      <c r="V10" s="31">
        <v>46749.392630533752</v>
      </c>
      <c r="W10" s="31">
        <v>47498.80970746743</v>
      </c>
      <c r="X10" s="31">
        <v>48193.974815590664</v>
      </c>
      <c r="Y10" s="31">
        <v>48275.889073802988</v>
      </c>
      <c r="Z10" s="31">
        <v>48940.954802065011</v>
      </c>
      <c r="AA10" s="31">
        <v>49464.784019045546</v>
      </c>
      <c r="AB10" s="31">
        <v>49958.248016751691</v>
      </c>
      <c r="AC10" s="31">
        <v>50676.679753369724</v>
      </c>
      <c r="AD10" s="31">
        <v>50810.388347836451</v>
      </c>
      <c r="AE10" s="31">
        <v>50878.120947875752</v>
      </c>
      <c r="AF10" s="31">
        <v>51087.028548646325</v>
      </c>
      <c r="AG10" s="31">
        <v>51759.869946551975</v>
      </c>
      <c r="AH10" s="36"/>
      <c r="AI10" s="36"/>
      <c r="AJ10" s="26"/>
    </row>
    <row r="11" spans="1:43" s="8" customFormat="1">
      <c r="A11" s="16" t="s">
        <v>34</v>
      </c>
      <c r="B11" s="31">
        <v>4216.5393828729002</v>
      </c>
      <c r="C11" s="31">
        <v>4255.6944444753926</v>
      </c>
      <c r="D11" s="31">
        <v>4253.3582922084888</v>
      </c>
      <c r="E11" s="31">
        <v>4364.1960373653637</v>
      </c>
      <c r="F11" s="31">
        <v>4509.817055430186</v>
      </c>
      <c r="G11" s="31">
        <v>4730.545804318388</v>
      </c>
      <c r="H11" s="31">
        <v>4894.6979765851956</v>
      </c>
      <c r="I11" s="31">
        <v>5016.4802188773647</v>
      </c>
      <c r="J11" s="31">
        <v>5188.0308955800365</v>
      </c>
      <c r="K11" s="31">
        <v>5296.2348984481514</v>
      </c>
      <c r="L11" s="31">
        <v>5398.1040903192534</v>
      </c>
      <c r="M11" s="31">
        <v>5498.1935559472922</v>
      </c>
      <c r="N11" s="31">
        <v>6151.5077239547609</v>
      </c>
      <c r="O11" s="31">
        <v>6224.4670539090266</v>
      </c>
      <c r="P11" s="31">
        <v>6299.5646089512929</v>
      </c>
      <c r="Q11" s="31">
        <v>6370.9524192845329</v>
      </c>
      <c r="R11" s="31">
        <v>6399.637729132015</v>
      </c>
      <c r="S11" s="31">
        <v>6430.1697204790398</v>
      </c>
      <c r="T11" s="31">
        <v>6521.1062708841209</v>
      </c>
      <c r="U11" s="31">
        <v>6542.0367435117623</v>
      </c>
      <c r="V11" s="31">
        <v>6581.2740168458113</v>
      </c>
      <c r="W11" s="31">
        <v>6715.1994966185612</v>
      </c>
      <c r="X11" s="31">
        <v>6814.2306715311306</v>
      </c>
      <c r="Y11" s="31">
        <v>7094.1503881887293</v>
      </c>
      <c r="Z11" s="31">
        <v>7282.3828604287582</v>
      </c>
      <c r="AA11" s="31">
        <v>7426.6488651456011</v>
      </c>
      <c r="AB11" s="31">
        <v>7521.0894717233159</v>
      </c>
      <c r="AC11" s="31">
        <v>7405.6429888715147</v>
      </c>
      <c r="AD11" s="31">
        <v>7447.2101078379828</v>
      </c>
      <c r="AE11" s="31">
        <v>7297.9100836190401</v>
      </c>
      <c r="AF11" s="31">
        <v>7350.256368671965</v>
      </c>
      <c r="AG11" s="31">
        <v>7508.875425370381</v>
      </c>
      <c r="AH11" s="36"/>
      <c r="AI11" s="36"/>
      <c r="AJ11" s="26"/>
    </row>
    <row r="12" spans="1:43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4" spans="1:43">
      <c r="I14" s="9" t="s">
        <v>67</v>
      </c>
      <c r="J14" s="9" t="s">
        <v>68</v>
      </c>
      <c r="K14" s="10" t="s">
        <v>35</v>
      </c>
      <c r="L14" s="9" t="s">
        <v>36</v>
      </c>
      <c r="V14" s="9"/>
      <c r="W14" s="9"/>
      <c r="X14" s="9"/>
      <c r="Y14" s="9"/>
      <c r="Z14" s="5"/>
      <c r="AA14" s="35"/>
    </row>
    <row r="15" spans="1:43">
      <c r="I15" s="5">
        <f>(AG3)</f>
        <v>95112.748533388949</v>
      </c>
      <c r="J15" s="11">
        <f>(AC3)</f>
        <v>94220.041781689419</v>
      </c>
      <c r="K15" s="12">
        <f>(I15-J15)</f>
        <v>892.70675169953029</v>
      </c>
      <c r="L15" s="15">
        <f>(K15/(J15/100))</f>
        <v>0.94747012930429164</v>
      </c>
      <c r="V15" s="7"/>
      <c r="W15" s="7"/>
      <c r="X15" s="19"/>
      <c r="Y15" s="9"/>
      <c r="Z15" s="5"/>
      <c r="AA15" s="35"/>
    </row>
    <row r="16" spans="1:43">
      <c r="V16" s="5"/>
      <c r="W16" s="5"/>
      <c r="X16" s="5"/>
      <c r="Y16" s="6"/>
      <c r="Z16" s="5"/>
      <c r="AA16" s="35"/>
    </row>
    <row r="17" spans="9:27">
      <c r="I17" s="9"/>
      <c r="J17" s="9"/>
      <c r="K17" s="9"/>
      <c r="L17" s="9"/>
      <c r="X17" s="5"/>
      <c r="Y17" s="5"/>
      <c r="Z17" s="5"/>
      <c r="AA17" s="35"/>
    </row>
    <row r="18" spans="9:27">
      <c r="I18" s="5"/>
      <c r="J18" s="11"/>
      <c r="K18" s="5"/>
      <c r="L18" s="6"/>
      <c r="X18" s="5"/>
      <c r="Y18" s="5"/>
      <c r="Z18" s="5"/>
      <c r="AA18" s="35"/>
    </row>
    <row r="19" spans="9:27">
      <c r="X19" s="5"/>
      <c r="Y19" s="5"/>
      <c r="Z19" s="5"/>
      <c r="AA19" s="3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091-0664-4F7C-888E-C7765B7436C6}">
  <dimension ref="A1:AJ22"/>
  <sheetViews>
    <sheetView workbookViewId="0"/>
  </sheetViews>
  <sheetFormatPr defaultRowHeight="15"/>
  <cols>
    <col min="1" max="1" width="47.28515625" customWidth="1"/>
    <col min="2" max="30" width="10.28515625" customWidth="1"/>
  </cols>
  <sheetData>
    <row r="1" spans="1:36" ht="18.75">
      <c r="A1" s="3" t="s">
        <v>63</v>
      </c>
    </row>
    <row r="2" spans="1:36" s="32" customFormat="1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58</v>
      </c>
      <c r="AC2" s="9" t="s">
        <v>59</v>
      </c>
      <c r="AD2" s="9" t="s">
        <v>62</v>
      </c>
      <c r="AE2" s="9" t="s">
        <v>64</v>
      </c>
      <c r="AF2" s="9" t="s">
        <v>65</v>
      </c>
      <c r="AG2" s="9" t="s">
        <v>66</v>
      </c>
    </row>
    <row r="3" spans="1:36" s="1" customFormat="1">
      <c r="A3" s="14" t="s">
        <v>27</v>
      </c>
      <c r="B3" s="34">
        <v>45438.608533459781</v>
      </c>
      <c r="C3" s="34">
        <v>45363.86312944704</v>
      </c>
      <c r="D3" s="34">
        <v>45692.535246423038</v>
      </c>
      <c r="E3" s="34">
        <v>45752.008716281853</v>
      </c>
      <c r="F3" s="34">
        <v>45594.035061581024</v>
      </c>
      <c r="G3" s="34">
        <v>46120.050878947484</v>
      </c>
      <c r="H3" s="34">
        <v>46013.399788060437</v>
      </c>
      <c r="I3" s="34">
        <v>46555.368112704884</v>
      </c>
      <c r="J3" s="34">
        <v>46801.620998504164</v>
      </c>
      <c r="K3" s="34">
        <v>47218.831814212761</v>
      </c>
      <c r="L3" s="34">
        <v>47379.388332961622</v>
      </c>
      <c r="M3" s="34">
        <v>47316.425072095321</v>
      </c>
      <c r="N3" s="34">
        <v>47766.271288687763</v>
      </c>
      <c r="O3" s="34">
        <v>47353.234102779323</v>
      </c>
      <c r="P3" s="34">
        <v>47496.317508942106</v>
      </c>
      <c r="Q3" s="34">
        <v>47858.196986066272</v>
      </c>
      <c r="R3" s="34">
        <v>47886.566935173578</v>
      </c>
      <c r="S3" s="34">
        <v>47929.617149213074</v>
      </c>
      <c r="T3" s="34">
        <v>48331.233616430574</v>
      </c>
      <c r="U3" s="34">
        <v>48586.330816442605</v>
      </c>
      <c r="V3" s="34">
        <v>48671.919582727627</v>
      </c>
      <c r="W3" s="34">
        <v>50220.09030026351</v>
      </c>
      <c r="X3" s="34">
        <v>49064.708199942776</v>
      </c>
      <c r="Y3" s="34">
        <v>49246.39663768121</v>
      </c>
      <c r="Z3" s="34">
        <v>50000.106785043165</v>
      </c>
      <c r="AA3" s="34">
        <v>49966.780566766502</v>
      </c>
      <c r="AB3" s="34">
        <v>49938.089835061772</v>
      </c>
      <c r="AC3" s="34">
        <v>49899.269482586918</v>
      </c>
      <c r="AD3" s="34">
        <v>49942.05620709178</v>
      </c>
      <c r="AE3" s="34">
        <v>50168.115718028857</v>
      </c>
      <c r="AF3" s="34">
        <v>50619.352995113819</v>
      </c>
      <c r="AG3" s="34">
        <v>50642.668351571578</v>
      </c>
    </row>
    <row r="4" spans="1:36" s="8" customFormat="1"/>
    <row r="5" spans="1:36" s="8" customFormat="1">
      <c r="A5" s="34" t="s">
        <v>28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18" t="s">
        <v>16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  <c r="W5" s="18" t="s">
        <v>22</v>
      </c>
      <c r="X5" s="18" t="s">
        <v>23</v>
      </c>
      <c r="Y5" s="18" t="s">
        <v>24</v>
      </c>
      <c r="Z5" s="18" t="s">
        <v>25</v>
      </c>
      <c r="AA5" s="18" t="s">
        <v>26</v>
      </c>
      <c r="AB5" s="18" t="s">
        <v>58</v>
      </c>
      <c r="AC5" s="18" t="s">
        <v>59</v>
      </c>
      <c r="AD5" s="18" t="s">
        <v>62</v>
      </c>
      <c r="AE5" s="18" t="s">
        <v>64</v>
      </c>
      <c r="AF5" s="18" t="s">
        <v>65</v>
      </c>
      <c r="AG5" s="9" t="s">
        <v>66</v>
      </c>
      <c r="AH5" s="23"/>
      <c r="AI5" s="23"/>
      <c r="AJ5" s="23"/>
    </row>
    <row r="6" spans="1:36" s="8" customFormat="1">
      <c r="A6" s="31" t="s">
        <v>29</v>
      </c>
      <c r="B6" s="31">
        <v>36200.159892485179</v>
      </c>
      <c r="C6" s="31">
        <v>35729.180490342449</v>
      </c>
      <c r="D6" s="31">
        <v>36310.327876799514</v>
      </c>
      <c r="E6" s="31">
        <v>36145.312592045811</v>
      </c>
      <c r="F6" s="31">
        <v>35601.793271129536</v>
      </c>
      <c r="G6" s="31">
        <v>36055.23135988084</v>
      </c>
      <c r="H6" s="31">
        <v>36675.488161434369</v>
      </c>
      <c r="I6" s="31">
        <v>36757.291319335847</v>
      </c>
      <c r="J6" s="31">
        <v>38779.304912654748</v>
      </c>
      <c r="K6" s="31">
        <v>39035.829790135445</v>
      </c>
      <c r="L6" s="31">
        <v>38938.133364592511</v>
      </c>
      <c r="M6" s="31">
        <v>38869.197638745529</v>
      </c>
      <c r="N6" s="31">
        <v>38099.170361950622</v>
      </c>
      <c r="O6" s="31">
        <v>37655.425139833656</v>
      </c>
      <c r="P6" s="31">
        <v>38625.769058375205</v>
      </c>
      <c r="Q6" s="31">
        <v>38272.373131161599</v>
      </c>
      <c r="R6" s="31">
        <v>38051.820156870388</v>
      </c>
      <c r="S6" s="31">
        <v>39257.626592501103</v>
      </c>
      <c r="T6" s="31">
        <v>40557.216205040357</v>
      </c>
      <c r="U6" s="31">
        <v>39601.857504381805</v>
      </c>
      <c r="V6" s="31">
        <v>40293.241546462261</v>
      </c>
      <c r="W6" s="31">
        <v>39348.397087115613</v>
      </c>
      <c r="X6" s="31">
        <v>41312.715643895041</v>
      </c>
      <c r="Y6" s="31">
        <v>40212.523545910153</v>
      </c>
      <c r="Z6" s="31">
        <v>40662.273818851849</v>
      </c>
      <c r="AA6" s="31">
        <v>41179.737987334855</v>
      </c>
      <c r="AB6" s="31">
        <v>42235.412041007199</v>
      </c>
      <c r="AC6" s="31">
        <v>40748.466619402621</v>
      </c>
      <c r="AD6" s="31">
        <v>42338.419229529347</v>
      </c>
      <c r="AE6" s="31">
        <v>42550.691456041219</v>
      </c>
      <c r="AF6" s="31">
        <v>43250.487454466631</v>
      </c>
      <c r="AG6" s="31">
        <v>42606.186959226972</v>
      </c>
      <c r="AH6" s="36"/>
      <c r="AI6" s="36"/>
      <c r="AJ6" s="26"/>
    </row>
    <row r="7" spans="1:36" s="8" customFormat="1">
      <c r="A7" s="31" t="s">
        <v>30</v>
      </c>
      <c r="B7" s="31">
        <v>49652.585282194595</v>
      </c>
      <c r="C7" s="31">
        <v>47768.881423962303</v>
      </c>
      <c r="D7" s="31">
        <v>47980.899989767204</v>
      </c>
      <c r="E7" s="31">
        <v>47995.969198254672</v>
      </c>
      <c r="F7" s="31">
        <v>49162.077694610525</v>
      </c>
      <c r="G7" s="31">
        <v>48718.596288968438</v>
      </c>
      <c r="H7" s="31">
        <v>48784.162875839313</v>
      </c>
      <c r="I7" s="31">
        <v>48730.366322150505</v>
      </c>
      <c r="J7" s="31">
        <v>49634.991879067005</v>
      </c>
      <c r="K7" s="31">
        <v>50050.784897786965</v>
      </c>
      <c r="L7" s="31">
        <v>50164.614493428286</v>
      </c>
      <c r="M7" s="31">
        <v>50416.818417383416</v>
      </c>
      <c r="N7" s="31">
        <v>49892.034503741517</v>
      </c>
      <c r="O7" s="31">
        <v>50488.599424786786</v>
      </c>
      <c r="P7" s="31">
        <v>50641.645297735806</v>
      </c>
      <c r="Q7" s="31">
        <v>50940.465383283772</v>
      </c>
      <c r="R7" s="31">
        <v>50658.153657634248</v>
      </c>
      <c r="S7" s="31">
        <v>50968.027089485076</v>
      </c>
      <c r="T7" s="31">
        <v>51544.848646339007</v>
      </c>
      <c r="U7" s="31">
        <v>51663.082483107231</v>
      </c>
      <c r="V7" s="31">
        <v>51538.950828963476</v>
      </c>
      <c r="W7" s="31">
        <v>52206.359880469943</v>
      </c>
      <c r="X7" s="31">
        <v>52320.591655894714</v>
      </c>
      <c r="Y7" s="31">
        <v>51626.909216561406</v>
      </c>
      <c r="Z7" s="31">
        <v>52852.396046980779</v>
      </c>
      <c r="AA7" s="31">
        <v>53413.560437254804</v>
      </c>
      <c r="AB7" s="31">
        <v>52797.492542271131</v>
      </c>
      <c r="AC7" s="31">
        <v>53301.46955340384</v>
      </c>
      <c r="AD7" s="31">
        <v>53317.733373324787</v>
      </c>
      <c r="AE7" s="31">
        <v>52709.478489612084</v>
      </c>
      <c r="AF7" s="31">
        <v>53975.036496335386</v>
      </c>
      <c r="AG7" s="31">
        <v>54732.688781420387</v>
      </c>
      <c r="AH7" s="36"/>
      <c r="AI7" s="36"/>
      <c r="AJ7" s="26"/>
    </row>
    <row r="8" spans="1:36" s="8" customFormat="1">
      <c r="A8" s="31" t="s">
        <v>31</v>
      </c>
      <c r="B8" s="31">
        <v>45426.365124757845</v>
      </c>
      <c r="C8" s="31">
        <v>45966.337581863227</v>
      </c>
      <c r="D8" s="31">
        <v>46779.604307982838</v>
      </c>
      <c r="E8" s="31">
        <v>46442.237325809831</v>
      </c>
      <c r="F8" s="31">
        <v>45942.942990829884</v>
      </c>
      <c r="G8" s="31">
        <v>47412.818799971858</v>
      </c>
      <c r="H8" s="31">
        <v>47809.572890177689</v>
      </c>
      <c r="I8" s="31">
        <v>48297.731494879125</v>
      </c>
      <c r="J8" s="31">
        <v>51133.867369327672</v>
      </c>
      <c r="K8" s="31">
        <v>51180.825896297472</v>
      </c>
      <c r="L8" s="31">
        <v>50648.478857972666</v>
      </c>
      <c r="M8" s="31">
        <v>50063.537833101494</v>
      </c>
      <c r="N8" s="31">
        <v>51630.954212612291</v>
      </c>
      <c r="O8" s="31">
        <v>49743.029497079733</v>
      </c>
      <c r="P8" s="31">
        <v>50037.034746826139</v>
      </c>
      <c r="Q8" s="31">
        <v>50551.902096221609</v>
      </c>
      <c r="R8" s="31">
        <v>50564.530073748443</v>
      </c>
      <c r="S8" s="31">
        <v>50298.747605507146</v>
      </c>
      <c r="T8" s="31">
        <v>50514.256304358314</v>
      </c>
      <c r="U8" s="31">
        <v>51017.055804970812</v>
      </c>
      <c r="V8" s="31">
        <v>50898.338046461715</v>
      </c>
      <c r="W8" s="31">
        <v>51454.913210587831</v>
      </c>
      <c r="X8" s="31">
        <v>51888.449484215416</v>
      </c>
      <c r="Y8" s="31">
        <v>51085.085950735665</v>
      </c>
      <c r="Z8" s="31">
        <v>52989.178003788918</v>
      </c>
      <c r="AA8" s="31">
        <v>53385.396141019235</v>
      </c>
      <c r="AB8" s="31">
        <v>52969.862518166054</v>
      </c>
      <c r="AC8" s="31">
        <v>52598.391431496246</v>
      </c>
      <c r="AD8" s="31">
        <v>54453.402130691538</v>
      </c>
      <c r="AE8" s="31">
        <v>53892.224141994207</v>
      </c>
      <c r="AF8" s="31">
        <v>54257.086688207906</v>
      </c>
      <c r="AG8" s="31">
        <v>53561.352600296705</v>
      </c>
      <c r="AH8" s="36"/>
      <c r="AI8" s="36"/>
      <c r="AJ8" s="26"/>
    </row>
    <row r="9" spans="1:36" s="8" customFormat="1">
      <c r="A9" s="31" t="s">
        <v>32</v>
      </c>
      <c r="B9" s="31">
        <v>39772.974247011618</v>
      </c>
      <c r="C9" s="31">
        <v>39711.769210701808</v>
      </c>
      <c r="D9" s="31">
        <v>39867.264300522264</v>
      </c>
      <c r="E9" s="31">
        <v>40719.674292164294</v>
      </c>
      <c r="F9" s="31">
        <v>40293.112071458483</v>
      </c>
      <c r="G9" s="31">
        <v>40493.032098649528</v>
      </c>
      <c r="H9" s="31">
        <v>40016.814156549292</v>
      </c>
      <c r="I9" s="31">
        <v>41379.201453037422</v>
      </c>
      <c r="J9" s="31">
        <v>41017.136896994889</v>
      </c>
      <c r="K9" s="31">
        <v>42951.001416108731</v>
      </c>
      <c r="L9" s="31">
        <v>41457.916539619466</v>
      </c>
      <c r="M9" s="31">
        <v>42355.024996201602</v>
      </c>
      <c r="N9" s="31">
        <v>42776.715824214894</v>
      </c>
      <c r="O9" s="31">
        <v>41990.488185964736</v>
      </c>
      <c r="P9" s="31">
        <v>41831.578693070223</v>
      </c>
      <c r="Q9" s="31">
        <v>41962.204962979828</v>
      </c>
      <c r="R9" s="31">
        <v>42411.890558637431</v>
      </c>
      <c r="S9" s="31">
        <v>42798.28772159019</v>
      </c>
      <c r="T9" s="31">
        <v>42965.374350907827</v>
      </c>
      <c r="U9" s="31">
        <v>43704.215743696426</v>
      </c>
      <c r="V9" s="31">
        <v>42964.736126027266</v>
      </c>
      <c r="W9" s="31">
        <v>52719.215787426336</v>
      </c>
      <c r="X9" s="31">
        <v>43680.422368600761</v>
      </c>
      <c r="Y9" s="31">
        <v>43956.707286684737</v>
      </c>
      <c r="Z9" s="31">
        <v>45207.366663369241</v>
      </c>
      <c r="AA9" s="31">
        <v>45093.560793515768</v>
      </c>
      <c r="AB9" s="31">
        <v>46595.774789420459</v>
      </c>
      <c r="AC9" s="31">
        <v>44900.517399518925</v>
      </c>
      <c r="AD9" s="31">
        <v>45640.732592678476</v>
      </c>
      <c r="AE9" s="31">
        <v>45369.857496335659</v>
      </c>
      <c r="AF9" s="31">
        <v>45847.951397187724</v>
      </c>
      <c r="AG9" s="31">
        <v>46680.4648586525</v>
      </c>
      <c r="AH9" s="36"/>
      <c r="AI9" s="36"/>
      <c r="AJ9" s="26"/>
    </row>
    <row r="10" spans="1:36" s="8" customFormat="1">
      <c r="A10" s="31" t="s">
        <v>33</v>
      </c>
      <c r="B10" s="31">
        <v>47507.596539287995</v>
      </c>
      <c r="C10" s="31">
        <v>47976.257342120232</v>
      </c>
      <c r="D10" s="31">
        <v>48335.639016443602</v>
      </c>
      <c r="E10" s="31">
        <v>48073.751284076709</v>
      </c>
      <c r="F10" s="31">
        <v>47850.732523703278</v>
      </c>
      <c r="G10" s="31">
        <v>48487.411881677916</v>
      </c>
      <c r="H10" s="31">
        <v>48555.554166224618</v>
      </c>
      <c r="I10" s="31">
        <v>48939.341732889006</v>
      </c>
      <c r="J10" s="31">
        <v>48813.585189719764</v>
      </c>
      <c r="K10" s="31">
        <v>48788.674885767243</v>
      </c>
      <c r="L10" s="31">
        <v>49429.516132237382</v>
      </c>
      <c r="M10" s="31">
        <v>48997.446609089064</v>
      </c>
      <c r="N10" s="31">
        <v>49829.25564763078</v>
      </c>
      <c r="O10" s="31">
        <v>49207.231067329303</v>
      </c>
      <c r="P10" s="31">
        <v>49399.634155517029</v>
      </c>
      <c r="Q10" s="31">
        <v>49892.778048682572</v>
      </c>
      <c r="R10" s="31">
        <v>49841.878300520584</v>
      </c>
      <c r="S10" s="31">
        <v>49595.800617899928</v>
      </c>
      <c r="T10" s="31">
        <v>49817.220679412159</v>
      </c>
      <c r="U10" s="31">
        <v>50147.361475617661</v>
      </c>
      <c r="V10" s="31">
        <v>50499.418050948887</v>
      </c>
      <c r="W10" s="31">
        <v>50596.335709607672</v>
      </c>
      <c r="X10" s="31">
        <v>50491.885527129889</v>
      </c>
      <c r="Y10" s="31">
        <v>51037.128316076392</v>
      </c>
      <c r="Z10" s="31">
        <v>51551.424239230408</v>
      </c>
      <c r="AA10" s="31">
        <v>51307.379496212183</v>
      </c>
      <c r="AB10" s="31">
        <v>51070.377555811283</v>
      </c>
      <c r="AC10" s="31">
        <v>51467.760958623192</v>
      </c>
      <c r="AD10" s="31">
        <v>50925.445433175199</v>
      </c>
      <c r="AE10" s="31">
        <v>51662.281287360187</v>
      </c>
      <c r="AF10" s="31">
        <v>51761.545135290544</v>
      </c>
      <c r="AG10" s="31">
        <v>51544.411848817173</v>
      </c>
      <c r="AH10" s="36"/>
      <c r="AI10" s="36"/>
      <c r="AJ10" s="26"/>
    </row>
    <row r="11" spans="1:36" s="8" customFormat="1">
      <c r="A11" s="31" t="s">
        <v>34</v>
      </c>
      <c r="B11" s="31">
        <v>40502.559906749491</v>
      </c>
      <c r="C11" s="31">
        <v>41321.484910853564</v>
      </c>
      <c r="D11" s="31">
        <v>41479.210527853327</v>
      </c>
      <c r="E11" s="31">
        <v>42229.949790528786</v>
      </c>
      <c r="F11" s="31">
        <v>40689.346852025606</v>
      </c>
      <c r="G11" s="31">
        <v>43825.891872562737</v>
      </c>
      <c r="H11" s="31">
        <v>41826.926749870297</v>
      </c>
      <c r="I11" s="31">
        <v>41914.243527541155</v>
      </c>
      <c r="J11" s="31">
        <v>41976.038786051489</v>
      </c>
      <c r="K11" s="31">
        <v>42401.077119930458</v>
      </c>
      <c r="L11" s="31">
        <v>43514.56187159301</v>
      </c>
      <c r="M11" s="31">
        <v>43509.423718155995</v>
      </c>
      <c r="N11" s="31">
        <v>42843.845143149192</v>
      </c>
      <c r="O11" s="31">
        <v>43559.319561629054</v>
      </c>
      <c r="P11" s="31">
        <v>43119.143892990396</v>
      </c>
      <c r="Q11" s="31">
        <v>43383.651391905296</v>
      </c>
      <c r="R11" s="31">
        <v>43458.857835137613</v>
      </c>
      <c r="S11" s="31">
        <v>43747.093771421562</v>
      </c>
      <c r="T11" s="31">
        <v>45233.697904908964</v>
      </c>
      <c r="U11" s="31">
        <v>45233.058571516682</v>
      </c>
      <c r="V11" s="31">
        <v>45299.796567193232</v>
      </c>
      <c r="W11" s="31">
        <v>45482.020752448072</v>
      </c>
      <c r="X11" s="31">
        <v>45929.151080674281</v>
      </c>
      <c r="Y11" s="31">
        <v>46234.590654598571</v>
      </c>
      <c r="Z11" s="31">
        <v>46116.412761073392</v>
      </c>
      <c r="AA11" s="31">
        <v>45912.187168394339</v>
      </c>
      <c r="AB11" s="31">
        <v>45657.429409034892</v>
      </c>
      <c r="AC11" s="31">
        <v>45779.946794579599</v>
      </c>
      <c r="AD11" s="31">
        <v>46227.137723679858</v>
      </c>
      <c r="AE11" s="31">
        <v>45758.342454286358</v>
      </c>
      <c r="AF11" s="31">
        <v>46988.408181392799</v>
      </c>
      <c r="AG11" s="31">
        <v>47323.843595683262</v>
      </c>
      <c r="AH11" s="36"/>
      <c r="AI11" s="36"/>
      <c r="AJ11" s="26"/>
    </row>
    <row r="12" spans="1:3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AA12" s="5"/>
    </row>
    <row r="14" spans="1:36">
      <c r="I14" s="9" t="s">
        <v>67</v>
      </c>
      <c r="J14" s="9" t="s">
        <v>68</v>
      </c>
      <c r="K14" s="10" t="s">
        <v>35</v>
      </c>
      <c r="L14" s="9" t="s">
        <v>36</v>
      </c>
      <c r="W14" s="34"/>
      <c r="X14" s="34"/>
      <c r="Y14" s="5"/>
      <c r="Z14" s="5"/>
      <c r="AA14" s="35"/>
    </row>
    <row r="15" spans="1:36">
      <c r="I15" s="5">
        <f>(AG3)</f>
        <v>50642.668351571578</v>
      </c>
      <c r="J15" s="5">
        <f>(AC3)</f>
        <v>49899.269482586918</v>
      </c>
      <c r="K15" s="5">
        <f>(I15-J15)</f>
        <v>743.3988689846592</v>
      </c>
      <c r="L15" s="6">
        <f>(K15/(J15/100))</f>
        <v>1.4897991026583648</v>
      </c>
      <c r="X15" s="5"/>
      <c r="Y15" s="5"/>
      <c r="Z15" s="5"/>
      <c r="AA15" s="35"/>
    </row>
    <row r="16" spans="1:36">
      <c r="X16" s="5"/>
      <c r="Y16" s="5"/>
      <c r="Z16" s="5"/>
      <c r="AA16" s="35"/>
    </row>
    <row r="17" spans="9:27">
      <c r="I17" s="9"/>
      <c r="J17" s="9"/>
      <c r="K17" s="9"/>
      <c r="L17" s="9"/>
      <c r="X17" s="5"/>
      <c r="Y17" s="5"/>
      <c r="Z17" s="5"/>
      <c r="AA17" s="35"/>
    </row>
    <row r="18" spans="9:27">
      <c r="I18" s="31"/>
      <c r="J18" s="31"/>
      <c r="K18" s="5"/>
      <c r="L18" s="6"/>
      <c r="X18" s="5"/>
      <c r="Y18" s="5"/>
      <c r="Z18" s="5"/>
      <c r="AA18" s="35"/>
    </row>
    <row r="19" spans="9:27">
      <c r="X19" s="5"/>
      <c r="Y19" s="5"/>
      <c r="Z19" s="5"/>
      <c r="AA19" s="35"/>
    </row>
    <row r="22" spans="9:27">
      <c r="J22" s="34"/>
      <c r="K22" s="34"/>
      <c r="L22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4525645C44AD45AAB3AA9106B32F60" ma:contentTypeVersion="12" ma:contentTypeDescription="Opret et nyt dokument." ma:contentTypeScope="" ma:versionID="5c1c7850de3de625416c6607388f19ca">
  <xsd:schema xmlns:xsd="http://www.w3.org/2001/XMLSchema" xmlns:xs="http://www.w3.org/2001/XMLSchema" xmlns:p="http://schemas.microsoft.com/office/2006/metadata/properties" xmlns:ns2="214493cc-c5f0-4f42-9d66-609965d104c6" xmlns:ns3="9ee8d028-5f69-422a-8af8-47b83aeb9781" targetNamespace="http://schemas.microsoft.com/office/2006/metadata/properties" ma:root="true" ma:fieldsID="5d789b5235cbb43da70b372888729611" ns2:_="" ns3:_="">
    <xsd:import namespace="214493cc-c5f0-4f42-9d66-609965d104c6"/>
    <xsd:import namespace="9ee8d028-5f69-422a-8af8-47b83aeb9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493cc-c5f0-4f42-9d66-609965d10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8d028-5f69-422a-8af8-47b83aeb9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e8d028-5f69-422a-8af8-47b83aeb9781">
      <UserInfo>
        <DisplayName>Sif Neldeborg</DisplayName>
        <AccountId>29</AccountId>
        <AccountType/>
      </UserInfo>
      <UserInfo>
        <DisplayName>Juliane Jenvall</DisplayName>
        <AccountId>21</AccountId>
        <AccountType/>
      </UserInfo>
      <UserInfo>
        <DisplayName>Mette Lundberg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7033220-BA0C-4C41-B63A-DB2F1EA37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4493cc-c5f0-4f42-9d66-609965d104c6"/>
    <ds:schemaRef ds:uri="9ee8d028-5f69-422a-8af8-47b83aeb9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957C8A-BC87-4763-81B2-65A32A45EE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E9D18E-95DB-41F5-A95E-230D2CED2B70}">
  <ds:schemaRefs>
    <ds:schemaRef ds:uri="http://purl.org/dc/dcmitype/"/>
    <ds:schemaRef ds:uri="http://schemas.microsoft.com/office/2006/metadata/properties"/>
    <ds:schemaRef ds:uri="http://purl.org/dc/terms/"/>
    <ds:schemaRef ds:uri="214493cc-c5f0-4f42-9d66-609965d104c6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ee8d028-5f69-422a-8af8-47b83aeb978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Beskæftigede</vt:lpstr>
      <vt:lpstr>Løn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Fick Hansen</dc:creator>
  <cp:keywords/>
  <dc:description/>
  <cp:lastModifiedBy>Rune Fick Hansen</cp:lastModifiedBy>
  <cp:revision/>
  <dcterms:created xsi:type="dcterms:W3CDTF">2018-11-13T08:12:11Z</dcterms:created>
  <dcterms:modified xsi:type="dcterms:W3CDTF">2021-04-20T08:43:12Z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0x010100A94525645C44AD45AAB3AA9106B32F60</vt:lpwstr>
  </property>
  <property fmtid="{D5CDD505-2E9C-101B-9397-08002B2CF9AE}" pid="3" name="AuthorIds_UIVersion_512">
    <vt:lpwstr>18</vt:lpwstr>
  </property>
  <property fmtid="{D5CDD505-2E9C-101B-9397-08002B2CF9AE}" pid="4" name="AuthorIds_UIVersion_9728">
    <vt:lpwstr>18</vt:lpwstr>
  </property>
</Properties>
</file>