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"/>
    </mc:Choice>
  </mc:AlternateContent>
  <bookViews>
    <workbookView xWindow="120" yWindow="1140" windowWidth="24960" windowHeight="148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2" i="1"/>
  <c r="F43" i="1"/>
  <c r="F44" i="1"/>
  <c r="E41" i="1"/>
  <c r="E42" i="1"/>
  <c r="E43" i="1"/>
  <c r="E44" i="1"/>
  <c r="F34" i="1"/>
  <c r="F35" i="1"/>
  <c r="F36" i="1"/>
  <c r="F37" i="1"/>
  <c r="E34" i="1"/>
  <c r="E35" i="1"/>
  <c r="E36" i="1"/>
  <c r="E37" i="1"/>
  <c r="F15" i="1"/>
  <c r="F16" i="1"/>
  <c r="F17" i="1"/>
  <c r="F18" i="1"/>
  <c r="E15" i="1"/>
  <c r="E16" i="1"/>
  <c r="E17" i="1"/>
  <c r="E18" i="1"/>
  <c r="F7" i="1"/>
  <c r="F8" i="1"/>
  <c r="F9" i="1"/>
  <c r="F10" i="1"/>
  <c r="E7" i="1"/>
  <c r="E8" i="1"/>
  <c r="E9" i="1"/>
  <c r="E10" i="1"/>
</calcChain>
</file>

<file path=xl/sharedStrings.xml><?xml version="1.0" encoding="utf-8"?>
<sst xmlns="http://schemas.openxmlformats.org/spreadsheetml/2006/main" count="53" uniqueCount="17">
  <si>
    <t>Utbud (st)</t>
  </si>
  <si>
    <t>Antal publicerade annonser (st)</t>
  </si>
  <si>
    <t>Område</t>
  </si>
  <si>
    <t>2016-10-01 - 2016-10-31</t>
  </si>
  <si>
    <t>Sverige</t>
  </si>
  <si>
    <t>Stockholm</t>
  </si>
  <si>
    <t>Göteborg</t>
  </si>
  <si>
    <t>Malmö</t>
  </si>
  <si>
    <t>Lägenheter</t>
  </si>
  <si>
    <t>Hus</t>
  </si>
  <si>
    <t>2015-10-01 - 2015-10-31</t>
  </si>
  <si>
    <t>2014-10-01 - 2014-10-31</t>
  </si>
  <si>
    <t>2014-10-01 - 2014-10-312</t>
  </si>
  <si>
    <t>2015-10-01 - 2015-10-312</t>
  </si>
  <si>
    <t>2016-10-01 - 2016-10-312</t>
  </si>
  <si>
    <t>Skillnad (%) mellan 2014 och 2015</t>
  </si>
  <si>
    <t>Skillnad (%) mellan 2015 och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</si>
</sst>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2"/>
    <xf numFmtId="0" fontId="2" fillId="2" borderId="1" xfId="0" applyFont="1" applyFill="1" applyBorder="1"/>
    <xf numFmtId="0" fontId="4" fillId="3" borderId="2" xfId="2" applyFont="1" applyFill="1" applyBorder="1"/>
    <xf numFmtId="0" fontId="4" fillId="4" borderId="2" xfId="2" applyFont="1" applyFill="1" applyBorder="1"/>
    <xf numFmtId="0" fontId="4" fillId="4" borderId="3" xfId="2" applyFont="1" applyFill="1" applyBorder="1"/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4:F18" totalsRowShown="0" headerRowDxfId="3">
  <autoFilter ref="A14:F18"/>
  <sortState ref="A15:C18">
    <sortCondition ref="A14"/>
  </sortState>
  <tableColumns count="6">
    <tableColumn id="1" name="Område" dataCellStyle="Hyperlink"/>
    <tableColumn id="2" name="2014-10-01 - 2014-10-312"/>
    <tableColumn id="3" name="2015-10-01 - 2015-10-312"/>
    <tableColumn id="4" name="2016-10-01 - 2016-10-312"/>
    <tableColumn id="5" name="Skillnad (%) mellan 2014 och 2015" dataCellStyle="Percent">
      <calculatedColumnFormula>(Table2[[#This Row],[2016-10-01 - 2016-10-312]]-Table2[[#This Row],[2014-10-01 - 2014-10-312]])/Table2[[#This Row],[2014-10-01 - 2014-10-312]]</calculatedColumnFormula>
    </tableColumn>
    <tableColumn id="6" name="Skillnad (%) mellan 2015 och 2016" dataCellStyle="Percent">
      <calculatedColumnFormula>(Table2[[#This Row],[2016-10-01 - 2016-10-312]]-Table2[[#This Row],[2015-10-01 - 2015-10-312]])/Table2[[#This Row],[2015-10-01 - 2015-10-312]]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33:F37" totalsRowShown="0" headerRowDxfId="2">
  <autoFilter ref="A33:F37"/>
  <sortState ref="A33:C36">
    <sortCondition ref="A51"/>
  </sortState>
  <tableColumns count="6">
    <tableColumn id="1" name="Område" dataCellStyle="Hyperlink"/>
    <tableColumn id="2" name="2014-10-01 - 2014-10-31"/>
    <tableColumn id="3" name="2015-10-01 - 2015-10-31"/>
    <tableColumn id="4" name="2016-10-01 - 2016-10-31"/>
    <tableColumn id="5" name="Skillnad (%) mellan 2014 och 2015" dataCellStyle="Percent">
      <calculatedColumnFormula>(Table6[[#This Row],[2016-10-01 - 2016-10-31]]-Table6[[#This Row],[2014-10-01 - 2014-10-31]])/Table6[[#This Row],[2014-10-01 - 2014-10-31]]</calculatedColumnFormula>
    </tableColumn>
    <tableColumn id="6" name="Skillnad (%) mellan 2015 och 2016" dataCellStyle="Percent">
      <calculatedColumnFormula>(Table6[[#This Row],[2016-10-01 - 2016-10-31]]-Table6[[#This Row],[2015-10-01 - 2015-10-31]])/Table6[[#This Row],[2015-10-01 - 2015-10-31]]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6:F10" totalsRowShown="0" headerRowDxfId="1">
  <autoFilter ref="A6:F10"/>
  <tableColumns count="6">
    <tableColumn id="1" name="Område"/>
    <tableColumn id="2" name="2014-10-01 - 2014-10-31"/>
    <tableColumn id="3" name="2015-10-01 - 2015-10-31"/>
    <tableColumn id="4" name="2016-10-01 - 2016-10-31"/>
    <tableColumn id="5" name="Skillnad (%) mellan 2014 och 2015" dataCellStyle="Percent">
      <calculatedColumnFormula>(Table7[[#This Row],[2016-10-01 - 2016-10-31]]-Table7[[#This Row],[2014-10-01 - 2014-10-31]])/Table7[[#This Row],[2014-10-01 - 2014-10-31]]</calculatedColumnFormula>
    </tableColumn>
    <tableColumn id="6" name="Skillnad (%) mellan 2015 och 2016" dataCellStyle="Percent">
      <calculatedColumnFormula>(Table7[[#This Row],[2016-10-01 - 2016-10-31]]-Table7[[#This Row],[2015-10-01 - 2015-10-31]])/Table7[[#This Row],[2015-10-01 - 2015-10-31]]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40:F44" totalsRowShown="0" headerRowDxfId="0">
  <autoFilter ref="A40:F44"/>
  <tableColumns count="6">
    <tableColumn id="1" name="Område"/>
    <tableColumn id="2" name="2014-10-01 - 2014-10-312"/>
    <tableColumn id="3" name="2015-10-01 - 2015-10-312"/>
    <tableColumn id="4" name="2016-10-01 - 2016-10-312"/>
    <tableColumn id="5" name="Skillnad (%) mellan 2014 och 2015" dataCellStyle="Percent">
      <calculatedColumnFormula>(Table8[[#This Row],[2016-10-01 - 2016-10-312]]-Table8[[#This Row],[2014-10-01 - 2014-10-312]])/Table8[[#This Row],[2014-10-01 - 2014-10-312]]</calculatedColumnFormula>
    </tableColumn>
    <tableColumn id="6" name="Skillnad (%) mellan 2015 och 2016" dataCellStyle="Percent">
      <calculatedColumnFormula>(Table8[[#This Row],[2016-10-01 - 2016-10-312]]-Table8[[#This Row],[2015-10-01 - 2015-10-312]])/Table8[[#This Row],[2015-10-01 - 2015-10-312]]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booli.se/sverige/77104/" TargetMode="External"/><Relationship Id="rId20" Type="http://schemas.openxmlformats.org/officeDocument/2006/relationships/table" Target="../tables/table4.xml"/><Relationship Id="rId10" Type="http://schemas.openxmlformats.org/officeDocument/2006/relationships/hyperlink" Target="https://www.booli.se/stockholm/1/" TargetMode="External"/><Relationship Id="rId11" Type="http://schemas.openxmlformats.org/officeDocument/2006/relationships/hyperlink" Target="https://www.booli.se/goteborg/22/" TargetMode="External"/><Relationship Id="rId12" Type="http://schemas.openxmlformats.org/officeDocument/2006/relationships/hyperlink" Target="https://www.booli.se/malmo/78/" TargetMode="External"/><Relationship Id="rId13" Type="http://schemas.openxmlformats.org/officeDocument/2006/relationships/hyperlink" Target="https://www.booli.se/sverige/77104/" TargetMode="External"/><Relationship Id="rId14" Type="http://schemas.openxmlformats.org/officeDocument/2006/relationships/hyperlink" Target="https://www.booli.se/stockholm/1/" TargetMode="External"/><Relationship Id="rId15" Type="http://schemas.openxmlformats.org/officeDocument/2006/relationships/hyperlink" Target="https://www.booli.se/goteborg/22/" TargetMode="External"/><Relationship Id="rId16" Type="http://schemas.openxmlformats.org/officeDocument/2006/relationships/hyperlink" Target="https://www.booli.se/malmo/78/" TargetMode="External"/><Relationship Id="rId17" Type="http://schemas.openxmlformats.org/officeDocument/2006/relationships/table" Target="../tables/table1.xml"/><Relationship Id="rId18" Type="http://schemas.openxmlformats.org/officeDocument/2006/relationships/table" Target="../tables/table2.xml"/><Relationship Id="rId19" Type="http://schemas.openxmlformats.org/officeDocument/2006/relationships/table" Target="../tables/table3.xml"/><Relationship Id="rId1" Type="http://schemas.openxmlformats.org/officeDocument/2006/relationships/hyperlink" Target="https://www.booli.se/sverige/77104/" TargetMode="External"/><Relationship Id="rId2" Type="http://schemas.openxmlformats.org/officeDocument/2006/relationships/hyperlink" Target="https://www.booli.se/stockholm/1/" TargetMode="External"/><Relationship Id="rId3" Type="http://schemas.openxmlformats.org/officeDocument/2006/relationships/hyperlink" Target="https://www.booli.se/goteborg/22/" TargetMode="External"/><Relationship Id="rId4" Type="http://schemas.openxmlformats.org/officeDocument/2006/relationships/hyperlink" Target="https://www.booli.se/malmo/78/" TargetMode="External"/><Relationship Id="rId5" Type="http://schemas.openxmlformats.org/officeDocument/2006/relationships/hyperlink" Target="https://www.booli.se/sverige/77104/" TargetMode="External"/><Relationship Id="rId6" Type="http://schemas.openxmlformats.org/officeDocument/2006/relationships/hyperlink" Target="https://www.booli.se/stockholm/1/" TargetMode="External"/><Relationship Id="rId7" Type="http://schemas.openxmlformats.org/officeDocument/2006/relationships/hyperlink" Target="https://www.booli.se/goteborg/22/" TargetMode="External"/><Relationship Id="rId8" Type="http://schemas.openxmlformats.org/officeDocument/2006/relationships/hyperlink" Target="https://www.booli.se/malmo/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workbookViewId="0">
      <selection activeCell="H13" sqref="H13"/>
    </sheetView>
  </sheetViews>
  <sheetFormatPr baseColWidth="10" defaultRowHeight="16" x14ac:dyDescent="0.2"/>
  <cols>
    <col min="2" max="4" width="24.83203125" customWidth="1"/>
  </cols>
  <sheetData>
    <row r="3" spans="1:6" x14ac:dyDescent="0.2">
      <c r="A3" t="s">
        <v>8</v>
      </c>
    </row>
    <row r="5" spans="1:6" x14ac:dyDescent="0.2">
      <c r="B5" s="1" t="s">
        <v>0</v>
      </c>
      <c r="C5" s="1" t="s">
        <v>0</v>
      </c>
      <c r="D5" s="1" t="s">
        <v>0</v>
      </c>
    </row>
    <row r="6" spans="1:6" ht="17" thickBot="1" x14ac:dyDescent="0.25">
      <c r="A6" s="3" t="s">
        <v>2</v>
      </c>
      <c r="B6" s="1" t="s">
        <v>11</v>
      </c>
      <c r="C6" s="1" t="s">
        <v>10</v>
      </c>
      <c r="D6" s="1" t="s">
        <v>3</v>
      </c>
      <c r="E6" s="1" t="s">
        <v>15</v>
      </c>
      <c r="F6" s="1" t="s">
        <v>16</v>
      </c>
    </row>
    <row r="7" spans="1:6" ht="17" thickTop="1" x14ac:dyDescent="0.2">
      <c r="A7" s="4" t="s">
        <v>6</v>
      </c>
      <c r="B7">
        <v>1026</v>
      </c>
      <c r="C7">
        <v>1077</v>
      </c>
      <c r="D7">
        <v>953</v>
      </c>
      <c r="E7" s="7">
        <f>(Table7[[#This Row],[2016-10-01 - 2016-10-31]]-Table7[[#This Row],[2014-10-01 - 2014-10-31]])/Table7[[#This Row],[2014-10-01 - 2014-10-31]]</f>
        <v>-7.1150097465886936E-2</v>
      </c>
      <c r="F7" s="7">
        <f>(Table7[[#This Row],[2016-10-01 - 2016-10-31]]-Table7[[#This Row],[2015-10-01 - 2015-10-31]])/Table7[[#This Row],[2015-10-01 - 2015-10-31]]</f>
        <v>-0.11513463324048283</v>
      </c>
    </row>
    <row r="8" spans="1:6" x14ac:dyDescent="0.2">
      <c r="A8" s="5" t="s">
        <v>7</v>
      </c>
      <c r="B8">
        <v>1547</v>
      </c>
      <c r="C8">
        <v>1069</v>
      </c>
      <c r="D8">
        <v>822</v>
      </c>
      <c r="E8" s="7">
        <f>(Table7[[#This Row],[2016-10-01 - 2016-10-31]]-Table7[[#This Row],[2014-10-01 - 2014-10-31]])/Table7[[#This Row],[2014-10-01 - 2014-10-31]]</f>
        <v>-0.46864899806076277</v>
      </c>
      <c r="F8" s="7">
        <f>(Table7[[#This Row],[2016-10-01 - 2016-10-31]]-Table7[[#This Row],[2015-10-01 - 2015-10-31]])/Table7[[#This Row],[2015-10-01 - 2015-10-31]]</f>
        <v>-0.23105706267539758</v>
      </c>
    </row>
    <row r="9" spans="1:6" x14ac:dyDescent="0.2">
      <c r="A9" s="4" t="s">
        <v>5</v>
      </c>
      <c r="B9">
        <v>3984</v>
      </c>
      <c r="C9">
        <v>3830</v>
      </c>
      <c r="D9">
        <v>3535</v>
      </c>
      <c r="E9" s="7">
        <f>(Table7[[#This Row],[2016-10-01 - 2016-10-31]]-Table7[[#This Row],[2014-10-01 - 2014-10-31]])/Table7[[#This Row],[2014-10-01 - 2014-10-31]]</f>
        <v>-0.11270080321285141</v>
      </c>
      <c r="F9" s="7">
        <f>(Table7[[#This Row],[2016-10-01 - 2016-10-31]]-Table7[[#This Row],[2015-10-01 - 2015-10-31]])/Table7[[#This Row],[2015-10-01 - 2015-10-31]]</f>
        <v>-7.7023498694516968E-2</v>
      </c>
    </row>
    <row r="10" spans="1:6" x14ac:dyDescent="0.2">
      <c r="A10" s="6" t="s">
        <v>4</v>
      </c>
      <c r="B10">
        <v>17586</v>
      </c>
      <c r="C10">
        <v>16279</v>
      </c>
      <c r="D10">
        <v>14986</v>
      </c>
      <c r="E10" s="7">
        <f>(Table7[[#This Row],[2016-10-01 - 2016-10-31]]-Table7[[#This Row],[2014-10-01 - 2014-10-31]])/Table7[[#This Row],[2014-10-01 - 2014-10-31]]</f>
        <v>-0.14784487660639145</v>
      </c>
      <c r="F10" s="7">
        <f>(Table7[[#This Row],[2016-10-01 - 2016-10-31]]-Table7[[#This Row],[2015-10-01 - 2015-10-31]])/Table7[[#This Row],[2015-10-01 - 2015-10-31]]</f>
        <v>-7.9427483260642542E-2</v>
      </c>
    </row>
    <row r="13" spans="1:6" x14ac:dyDescent="0.2">
      <c r="A13" s="1"/>
      <c r="B13" s="1" t="s">
        <v>1</v>
      </c>
      <c r="C13" s="1" t="s">
        <v>1</v>
      </c>
    </row>
    <row r="14" spans="1:6" x14ac:dyDescent="0.2">
      <c r="A14" s="1" t="s">
        <v>2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</row>
    <row r="15" spans="1:6" x14ac:dyDescent="0.2">
      <c r="A15" s="2" t="s">
        <v>6</v>
      </c>
      <c r="B15">
        <v>659</v>
      </c>
      <c r="C15">
        <v>752</v>
      </c>
      <c r="D15">
        <v>622</v>
      </c>
      <c r="E15" s="7">
        <f>(Table2[[#This Row],[2016-10-01 - 2016-10-312]]-Table2[[#This Row],[2014-10-01 - 2014-10-312]])/Table2[[#This Row],[2014-10-01 - 2014-10-312]]</f>
        <v>-5.614567526555387E-2</v>
      </c>
      <c r="F15" s="7">
        <f>(Table2[[#This Row],[2016-10-01 - 2016-10-312]]-Table2[[#This Row],[2015-10-01 - 2015-10-312]])/Table2[[#This Row],[2015-10-01 - 2015-10-312]]</f>
        <v>-0.17287234042553193</v>
      </c>
    </row>
    <row r="16" spans="1:6" x14ac:dyDescent="0.2">
      <c r="A16" s="2" t="s">
        <v>7</v>
      </c>
      <c r="B16">
        <v>568</v>
      </c>
      <c r="C16">
        <v>582</v>
      </c>
      <c r="D16">
        <v>504</v>
      </c>
      <c r="E16" s="7">
        <f>(Table2[[#This Row],[2016-10-01 - 2016-10-312]]-Table2[[#This Row],[2014-10-01 - 2014-10-312]])/Table2[[#This Row],[2014-10-01 - 2014-10-312]]</f>
        <v>-0.11267605633802817</v>
      </c>
      <c r="F16" s="7">
        <f>(Table2[[#This Row],[2016-10-01 - 2016-10-312]]-Table2[[#This Row],[2015-10-01 - 2015-10-312]])/Table2[[#This Row],[2015-10-01 - 2015-10-312]]</f>
        <v>-0.13402061855670103</v>
      </c>
    </row>
    <row r="17" spans="1:6" x14ac:dyDescent="0.2">
      <c r="A17" s="2" t="s">
        <v>5</v>
      </c>
      <c r="B17">
        <v>2504</v>
      </c>
      <c r="C17">
        <v>2558</v>
      </c>
      <c r="D17">
        <v>2081</v>
      </c>
      <c r="E17" s="7">
        <f>(Table2[[#This Row],[2016-10-01 - 2016-10-312]]-Table2[[#This Row],[2014-10-01 - 2014-10-312]])/Table2[[#This Row],[2014-10-01 - 2014-10-312]]</f>
        <v>-0.16892971246006389</v>
      </c>
      <c r="F17" s="7">
        <f>(Table2[[#This Row],[2016-10-01 - 2016-10-312]]-Table2[[#This Row],[2015-10-01 - 2015-10-312]])/Table2[[#This Row],[2015-10-01 - 2015-10-312]]</f>
        <v>-0.18647380766223612</v>
      </c>
    </row>
    <row r="18" spans="1:6" x14ac:dyDescent="0.2">
      <c r="A18" s="2" t="s">
        <v>4</v>
      </c>
      <c r="B18">
        <v>9276</v>
      </c>
      <c r="C18">
        <v>9641</v>
      </c>
      <c r="D18">
        <v>8513</v>
      </c>
      <c r="E18" s="7">
        <f>(Table2[[#This Row],[2016-10-01 - 2016-10-312]]-Table2[[#This Row],[2014-10-01 - 2014-10-312]])/Table2[[#This Row],[2014-10-01 - 2014-10-312]]</f>
        <v>-8.2255282449331613E-2</v>
      </c>
      <c r="F18" s="7">
        <f>(Table2[[#This Row],[2016-10-01 - 2016-10-312]]-Table2[[#This Row],[2015-10-01 - 2015-10-312]])/Table2[[#This Row],[2015-10-01 - 2015-10-312]]</f>
        <v>-0.11700031117104034</v>
      </c>
    </row>
    <row r="29" spans="1:6" x14ac:dyDescent="0.2">
      <c r="A29" s="1" t="s">
        <v>9</v>
      </c>
    </row>
    <row r="30" spans="1:6" x14ac:dyDescent="0.2">
      <c r="A30" s="1"/>
    </row>
    <row r="32" spans="1:6" x14ac:dyDescent="0.2">
      <c r="A32" s="1"/>
      <c r="B32" s="1" t="s">
        <v>0</v>
      </c>
      <c r="C32" s="1" t="s">
        <v>0</v>
      </c>
      <c r="D32" s="1" t="s">
        <v>0</v>
      </c>
    </row>
    <row r="33" spans="1:6" x14ac:dyDescent="0.2">
      <c r="A33" s="1" t="s">
        <v>2</v>
      </c>
      <c r="B33" s="1" t="s">
        <v>11</v>
      </c>
      <c r="C33" s="1" t="s">
        <v>10</v>
      </c>
      <c r="D33" s="1" t="s">
        <v>3</v>
      </c>
      <c r="E33" s="1" t="s">
        <v>15</v>
      </c>
      <c r="F33" s="1" t="s">
        <v>16</v>
      </c>
    </row>
    <row r="34" spans="1:6" x14ac:dyDescent="0.2">
      <c r="A34" s="2" t="s">
        <v>6</v>
      </c>
      <c r="B34">
        <v>330</v>
      </c>
      <c r="C34">
        <v>269</v>
      </c>
      <c r="D34">
        <v>214</v>
      </c>
      <c r="E34" s="7">
        <f>(Table6[[#This Row],[2016-10-01 - 2016-10-31]]-Table6[[#This Row],[2014-10-01 - 2014-10-31]])/Table6[[#This Row],[2014-10-01 - 2014-10-31]]</f>
        <v>-0.3515151515151515</v>
      </c>
      <c r="F34" s="7">
        <f>(Table6[[#This Row],[2016-10-01 - 2016-10-31]]-Table6[[#This Row],[2015-10-01 - 2015-10-31]])/Table6[[#This Row],[2015-10-01 - 2015-10-31]]</f>
        <v>-0.20446096654275092</v>
      </c>
    </row>
    <row r="35" spans="1:6" x14ac:dyDescent="0.2">
      <c r="A35" s="2" t="s">
        <v>7</v>
      </c>
      <c r="B35">
        <v>259</v>
      </c>
      <c r="C35">
        <v>209</v>
      </c>
      <c r="D35">
        <v>183</v>
      </c>
      <c r="E35" s="7">
        <f>(Table6[[#This Row],[2016-10-01 - 2016-10-31]]-Table6[[#This Row],[2014-10-01 - 2014-10-31]])/Table6[[#This Row],[2014-10-01 - 2014-10-31]]</f>
        <v>-0.29343629343629346</v>
      </c>
      <c r="F35" s="7">
        <f>(Table6[[#This Row],[2016-10-01 - 2016-10-31]]-Table6[[#This Row],[2015-10-01 - 2015-10-31]])/Table6[[#This Row],[2015-10-01 - 2015-10-31]]</f>
        <v>-0.12440191387559808</v>
      </c>
    </row>
    <row r="36" spans="1:6" x14ac:dyDescent="0.2">
      <c r="A36" s="2" t="s">
        <v>5</v>
      </c>
      <c r="B36">
        <v>311</v>
      </c>
      <c r="C36">
        <v>300</v>
      </c>
      <c r="D36">
        <v>323</v>
      </c>
      <c r="E36" s="7">
        <f>(Table6[[#This Row],[2016-10-01 - 2016-10-31]]-Table6[[#This Row],[2014-10-01 - 2014-10-31]])/Table6[[#This Row],[2014-10-01 - 2014-10-31]]</f>
        <v>3.8585209003215437E-2</v>
      </c>
      <c r="F36" s="7">
        <f>(Table6[[#This Row],[2016-10-01 - 2016-10-31]]-Table6[[#This Row],[2015-10-01 - 2015-10-31]])/Table6[[#This Row],[2015-10-01 - 2015-10-31]]</f>
        <v>7.6666666666666661E-2</v>
      </c>
    </row>
    <row r="37" spans="1:6" x14ac:dyDescent="0.2">
      <c r="A37" s="2" t="s">
        <v>4</v>
      </c>
      <c r="B37">
        <v>19197</v>
      </c>
      <c r="C37">
        <v>15006</v>
      </c>
      <c r="D37">
        <v>12956</v>
      </c>
      <c r="E37" s="7">
        <f>(Table6[[#This Row],[2016-10-01 - 2016-10-31]]-Table6[[#This Row],[2014-10-01 - 2014-10-31]])/Table6[[#This Row],[2014-10-01 - 2014-10-31]]</f>
        <v>-0.32510288065843623</v>
      </c>
      <c r="F37" s="7">
        <f>(Table6[[#This Row],[2016-10-01 - 2016-10-31]]-Table6[[#This Row],[2015-10-01 - 2015-10-31]])/Table6[[#This Row],[2015-10-01 - 2015-10-31]]</f>
        <v>-0.13661202185792351</v>
      </c>
    </row>
    <row r="39" spans="1:6" x14ac:dyDescent="0.2">
      <c r="B39" s="1" t="s">
        <v>1</v>
      </c>
      <c r="C39" s="1" t="s">
        <v>1</v>
      </c>
      <c r="D39" s="1" t="s">
        <v>1</v>
      </c>
    </row>
    <row r="40" spans="1:6" ht="17" thickBot="1" x14ac:dyDescent="0.25">
      <c r="A40" s="3" t="s">
        <v>2</v>
      </c>
      <c r="B40" s="1" t="s">
        <v>12</v>
      </c>
      <c r="C40" s="1" t="s">
        <v>13</v>
      </c>
      <c r="D40" s="1" t="s">
        <v>14</v>
      </c>
      <c r="E40" s="1" t="s">
        <v>15</v>
      </c>
      <c r="F40" s="1" t="s">
        <v>16</v>
      </c>
    </row>
    <row r="41" spans="1:6" ht="17" thickTop="1" x14ac:dyDescent="0.2">
      <c r="A41" s="4" t="s">
        <v>6</v>
      </c>
      <c r="B41">
        <v>171</v>
      </c>
      <c r="C41">
        <v>157</v>
      </c>
      <c r="D41">
        <v>114</v>
      </c>
      <c r="E41" s="7">
        <f>(Table8[[#This Row],[2016-10-01 - 2016-10-312]]-Table8[[#This Row],[2014-10-01 - 2014-10-312]])/Table8[[#This Row],[2014-10-01 - 2014-10-312]]</f>
        <v>-0.33333333333333331</v>
      </c>
      <c r="F41" s="7">
        <f>(Table8[[#This Row],[2016-10-01 - 2016-10-312]]-Table8[[#This Row],[2015-10-01 - 2015-10-312]])/Table8[[#This Row],[2015-10-01 - 2015-10-312]]</f>
        <v>-0.27388535031847133</v>
      </c>
    </row>
    <row r="42" spans="1:6" x14ac:dyDescent="0.2">
      <c r="A42" s="5" t="s">
        <v>7</v>
      </c>
      <c r="B42">
        <v>101</v>
      </c>
      <c r="C42">
        <v>103</v>
      </c>
      <c r="D42">
        <v>94</v>
      </c>
      <c r="E42" s="7">
        <f>(Table8[[#This Row],[2016-10-01 - 2016-10-312]]-Table8[[#This Row],[2014-10-01 - 2014-10-312]])/Table8[[#This Row],[2014-10-01 - 2014-10-312]]</f>
        <v>-6.9306930693069313E-2</v>
      </c>
      <c r="F42" s="7">
        <f>(Table8[[#This Row],[2016-10-01 - 2016-10-312]]-Table8[[#This Row],[2015-10-01 - 2015-10-312]])/Table8[[#This Row],[2015-10-01 - 2015-10-312]]</f>
        <v>-8.7378640776699032E-2</v>
      </c>
    </row>
    <row r="43" spans="1:6" x14ac:dyDescent="0.2">
      <c r="A43" s="4" t="s">
        <v>5</v>
      </c>
      <c r="B43">
        <v>184</v>
      </c>
      <c r="C43">
        <v>184</v>
      </c>
      <c r="D43">
        <v>158</v>
      </c>
      <c r="E43" s="7">
        <f>(Table8[[#This Row],[2016-10-01 - 2016-10-312]]-Table8[[#This Row],[2014-10-01 - 2014-10-312]])/Table8[[#This Row],[2014-10-01 - 2014-10-312]]</f>
        <v>-0.14130434782608695</v>
      </c>
      <c r="F43" s="7">
        <f>(Table8[[#This Row],[2016-10-01 - 2016-10-312]]-Table8[[#This Row],[2015-10-01 - 2015-10-312]])/Table8[[#This Row],[2015-10-01 - 2015-10-312]]</f>
        <v>-0.14130434782608695</v>
      </c>
    </row>
    <row r="44" spans="1:6" x14ac:dyDescent="0.2">
      <c r="A44" s="6" t="s">
        <v>4</v>
      </c>
      <c r="B44">
        <v>5349</v>
      </c>
      <c r="C44">
        <v>5331</v>
      </c>
      <c r="D44">
        <v>4859</v>
      </c>
      <c r="E44" s="7">
        <f>(Table8[[#This Row],[2016-10-01 - 2016-10-312]]-Table8[[#This Row],[2014-10-01 - 2014-10-312]])/Table8[[#This Row],[2014-10-01 - 2014-10-312]]</f>
        <v>-9.1605907646289023E-2</v>
      </c>
      <c r="F44" s="7">
        <f>(Table8[[#This Row],[2016-10-01 - 2016-10-312]]-Table8[[#This Row],[2015-10-01 - 2015-10-312]])/Table8[[#This Row],[2015-10-01 - 2015-10-312]]</f>
        <v>-8.8538735696867377E-2</v>
      </c>
    </row>
  </sheetData>
  <hyperlinks>
    <hyperlink ref="A18" r:id="rId1"/>
    <hyperlink ref="A17" r:id="rId2"/>
    <hyperlink ref="A15" r:id="rId3"/>
    <hyperlink ref="A16" r:id="rId4"/>
    <hyperlink ref="A37" r:id="rId5"/>
    <hyperlink ref="A36" r:id="rId6"/>
    <hyperlink ref="A34" r:id="rId7"/>
    <hyperlink ref="A35" r:id="rId8"/>
    <hyperlink ref="A10" r:id="rId9"/>
    <hyperlink ref="A9" r:id="rId10"/>
    <hyperlink ref="A7" r:id="rId11"/>
    <hyperlink ref="A8" r:id="rId12"/>
    <hyperlink ref="A44" r:id="rId13"/>
    <hyperlink ref="A43" r:id="rId14"/>
    <hyperlink ref="A41" r:id="rId15"/>
    <hyperlink ref="A42" r:id="rId16"/>
  </hyperlinks>
  <pageMargins left="0.7" right="0.7" top="0.75" bottom="0.75" header="0.3" footer="0.3"/>
  <tableParts count="4"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2016-11-02T10:06:03Z</dcterms:created>
  <dcterms:modified xsi:type="dcterms:W3CDTF">2016-11-02T10:15:10Z</dcterms:modified>
</cp:coreProperties>
</file>