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136" documentId="8_{0026DF1F-B8DC-4236-976C-C6660B696EDB}" xr6:coauthVersionLast="47" xr6:coauthVersionMax="47" xr10:uidLastSave="{EFA0AF08-50AE-4368-A49C-28418845A097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K18" i="2"/>
  <c r="I15" i="4"/>
  <c r="J15" i="4"/>
  <c r="K15" i="3"/>
  <c r="J15" i="3"/>
  <c r="I15" i="3"/>
  <c r="L22" i="2"/>
  <c r="K22" i="2"/>
  <c r="J22" i="2"/>
  <c r="I22" i="2"/>
  <c r="L18" i="2"/>
  <c r="I18" i="2"/>
  <c r="BD5" i="2"/>
  <c r="K20" i="1"/>
  <c r="J20" i="1"/>
  <c r="I20" i="1"/>
  <c r="L16" i="1"/>
  <c r="K16" i="1"/>
  <c r="J16" i="1"/>
  <c r="I16" i="1"/>
  <c r="BC5" i="2"/>
  <c r="BB5" i="2" l="1"/>
  <c r="BA5" i="2"/>
  <c r="AZ5" i="2"/>
  <c r="AY5" i="2"/>
  <c r="AX5" i="2"/>
  <c r="AW5" i="2" l="1"/>
  <c r="AV5" i="2" l="1"/>
  <c r="AU5" i="2" l="1"/>
  <c r="AT5" i="2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L20" i="1" l="1"/>
  <c r="K15" i="4" l="1"/>
  <c r="L15" i="4" s="1"/>
  <c r="L15" i="3"/>
</calcChain>
</file>

<file path=xl/sharedStrings.xml><?xml version="1.0" encoding="utf-8"?>
<sst xmlns="http://schemas.openxmlformats.org/spreadsheetml/2006/main" count="450" uniqueCount="76">
  <si>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</si>
  <si>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</si>
  <si>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</si>
  <si>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</si>
  <si>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</si>
  <si>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</si>
  <si>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</si>
  <si>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</si>
  <si>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</si>
  <si>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</si>
  <si>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</si>
  <si>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</si>
  <si>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</si>
  <si>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</si>
  <si>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</si>
  <si>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</si>
  <si>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</si>
  <si>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</si>
  <si>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</si>
  <si>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</si>
  <si>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</si>
  <si>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</si>
  <si>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</si>
  <si>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</si>
  <si>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</si>
  <si>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</si>
  <si>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</si>
  <si>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</si>
  <si>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</si>
  <si>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</si>
  <si>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</si>
  <si>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</si>
  <si>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</si>
  <si>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</si>
  <si>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</si>
  <si>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</si>
  <si>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</si>
  <si>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</si>
  <si>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</si>
  <si>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</si>
  <si>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</si>
  <si>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</si>
  <si>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</si>
  <si>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</si>
  <si>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</si>
  <si>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</si>
  <si>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</si>
  <si>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</si>
  <si>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</si>
  <si>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</si>
  <si>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</si>
  <si>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</si>
  <si>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</si>
  <si>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</si>
  <si>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</si>
  <si>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</si>
  <si>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</si>
  <si>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</si>
  <si>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</si>
  <si>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</si>
  <si>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</si>
  <si>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</si>
  <si>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</si>
  <si>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</si>
  <si>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</si>
  <si>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</si>
  <si>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</si>
  <si>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K3 2022</t>
  </si>
  <si>
    <t>K3 2021</t>
  </si>
  <si>
    <t>Eksport kvartalsvis, mio. kr. løbende priser, sæsonkorrigeret</t>
  </si>
  <si>
    <t>Samlet eksport i It-branchen</t>
  </si>
  <si>
    <t>Samlet omsætning i it-branchen</t>
  </si>
  <si>
    <t>Procent af samlede omsætning</t>
  </si>
  <si>
    <t>Antal fuldtidsansatte, sæsonkorrigeret</t>
  </si>
  <si>
    <t>Forskel i %</t>
  </si>
  <si>
    <t>Gennemsnitlig månedsløn, faste priser, sæsonkorrigeret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</si>
</sst>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._-;\-* #,##0.00\ _k_r_._-;_-* &quot;-&quot;??\ _k_r_._-;_-@_-"/>
    <numFmt numFmtId="165" formatCode="0.0"/>
    <numFmt numFmtId="166" formatCode="#,##0.0"/>
    <numFmt numFmtId="167" formatCode="#,##0\ _k_r_.;[Red]#,##0\ _k_r_."/>
    <numFmt numFmtId="168" formatCode="#,##0;[Red]#,##0"/>
    <numFmt numFmtId="169" formatCode="_-* #,##0\ _k_r_._-;\-* #,##0\ _k_r_._-;_-* &quot;-&quot;??\ _k_r_._-;_-@_-"/>
    <numFmt numFmtId="170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</borders>
  <cellStyleXfs count="3">
    <xf numFmtId="0" fontId="0" fillId="0" borderId="0"/>
    <xf numFmtId="0" fontId="3" fillId="2" borderId="0" applyNumberFormat="0" applyBorder="0" applyAlignment="0"/>
    <xf numFmtId="3" fontId="4" fillId="3" borderId="0" applyNumberFormat="0" applyAlignment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7" fontId="1" fillId="0" borderId="0" xfId="0" applyNumberFormat="1" applyFont="1"/>
    <xf numFmtId="167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 applyAlignment="1">
      <alignment horizontal="right" vertic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vertical="center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center" vertical="center"/>
    </xf>
    <xf numFmtId="3" fontId="5" fillId="4" borderId="0" xfId="0" applyNumberFormat="1" applyFont="1" applyFill="1" applyBorder="1" applyAlignment="1"/>
    <xf numFmtId="3" fontId="5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7" fillId="5" borderId="0" xfId="0" applyFont="1" applyFill="1"/>
    <xf numFmtId="3" fontId="5" fillId="0" borderId="0" xfId="0" applyNumberFormat="1" applyFont="1" applyFill="1" applyBorder="1" applyAlignment="1"/>
    <xf numFmtId="169" fontId="0" fillId="0" borderId="0" xfId="0" applyNumberFormat="1"/>
    <xf numFmtId="164" fontId="0" fillId="0" borderId="0" xfId="0" applyNumberFormat="1"/>
    <xf numFmtId="0" fontId="2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/>
    <xf numFmtId="167" fontId="0" fillId="0" borderId="0" xfId="0" applyNumberFormat="1" applyFill="1"/>
    <xf numFmtId="170" fontId="5" fillId="0" borderId="0" xfId="0" applyNumberFormat="1" applyFont="1" applyFill="1" applyBorder="1" applyAlignment="1"/>
    <xf numFmtId="0" fontId="0" fillId="0" borderId="0" xfId="0" applyFill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/>
    <xf numFmtId="166" fontId="0" fillId="0" borderId="0" xfId="0" applyNumberFormat="1" applyFill="1"/>
  </cellXfs>
  <cellStyles count="3">
    <cellStyle name="Baggrundsformat" xfId="2" xr:uid="{DE7E6DC9-8623-4E7E-A3BB-46F934E87084}"/>
    <cellStyle name="Inputformat" xfId="1" xr:uid="{CFF367B7-6624-4BD5-A464-ADFF463DEC7E}"/>
    <cellStyle name="Normal" xfId="0" builtinId="0"/>
  </cellStyles>
  <dxfs count="0"/>
  <tableStyles count="0" defaultTableStyle="TableStyleMedium2" defaultPivotStyle="PivotStyleLight16"/>
  <colors>
    <mruColors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Omsætning!$B$2:$BD$2</c:f>
              <c:strCache>
                <c:ptCount val="5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</c:strCache>
            </c:strRef>
          </c:cat>
          <c:val>
            <c:numRef>
              <c:f>Omsætning!$B$3:$BD$3</c:f>
              <c:numCache>
                <c:formatCode>#,##0</c:formatCode>
                <c:ptCount val="55"/>
                <c:pt idx="0">
                  <c:v>42724</c:v>
                </c:pt>
                <c:pt idx="1">
                  <c:v>41999</c:v>
                </c:pt>
                <c:pt idx="2">
                  <c:v>42068</c:v>
                </c:pt>
                <c:pt idx="3">
                  <c:v>42080</c:v>
                </c:pt>
                <c:pt idx="4">
                  <c:v>43686</c:v>
                </c:pt>
                <c:pt idx="5">
                  <c:v>46582</c:v>
                </c:pt>
                <c:pt idx="6">
                  <c:v>47018</c:v>
                </c:pt>
                <c:pt idx="7">
                  <c:v>47335</c:v>
                </c:pt>
                <c:pt idx="8">
                  <c:v>47481</c:v>
                </c:pt>
                <c:pt idx="9">
                  <c:v>47776</c:v>
                </c:pt>
                <c:pt idx="10">
                  <c:v>47880</c:v>
                </c:pt>
                <c:pt idx="11">
                  <c:v>47787</c:v>
                </c:pt>
                <c:pt idx="12">
                  <c:v>47982</c:v>
                </c:pt>
                <c:pt idx="13">
                  <c:v>50004</c:v>
                </c:pt>
                <c:pt idx="14">
                  <c:v>47711</c:v>
                </c:pt>
                <c:pt idx="15">
                  <c:v>47441</c:v>
                </c:pt>
                <c:pt idx="16">
                  <c:v>46500</c:v>
                </c:pt>
                <c:pt idx="17">
                  <c:v>46780</c:v>
                </c:pt>
                <c:pt idx="18">
                  <c:v>48058</c:v>
                </c:pt>
                <c:pt idx="19">
                  <c:v>46223</c:v>
                </c:pt>
                <c:pt idx="20">
                  <c:v>47681</c:v>
                </c:pt>
                <c:pt idx="21">
                  <c:v>47765</c:v>
                </c:pt>
                <c:pt idx="22">
                  <c:v>49760</c:v>
                </c:pt>
                <c:pt idx="23">
                  <c:v>50533</c:v>
                </c:pt>
                <c:pt idx="24">
                  <c:v>52011</c:v>
                </c:pt>
                <c:pt idx="25">
                  <c:v>52693</c:v>
                </c:pt>
                <c:pt idx="26">
                  <c:v>52371</c:v>
                </c:pt>
                <c:pt idx="27">
                  <c:v>52836</c:v>
                </c:pt>
                <c:pt idx="28">
                  <c:v>52001</c:v>
                </c:pt>
                <c:pt idx="29">
                  <c:v>53330</c:v>
                </c:pt>
                <c:pt idx="30">
                  <c:v>52955</c:v>
                </c:pt>
                <c:pt idx="31">
                  <c:v>55156</c:v>
                </c:pt>
                <c:pt idx="32">
                  <c:v>55263</c:v>
                </c:pt>
                <c:pt idx="33">
                  <c:v>55489</c:v>
                </c:pt>
                <c:pt idx="34">
                  <c:v>56192</c:v>
                </c:pt>
                <c:pt idx="35">
                  <c:v>55556</c:v>
                </c:pt>
                <c:pt idx="36">
                  <c:v>55203</c:v>
                </c:pt>
                <c:pt idx="37">
                  <c:v>58348</c:v>
                </c:pt>
                <c:pt idx="38">
                  <c:v>56925</c:v>
                </c:pt>
                <c:pt idx="39">
                  <c:v>58678</c:v>
                </c:pt>
                <c:pt idx="40">
                  <c:v>59192</c:v>
                </c:pt>
                <c:pt idx="41">
                  <c:v>58822</c:v>
                </c:pt>
                <c:pt idx="42">
                  <c:v>60736</c:v>
                </c:pt>
                <c:pt idx="43">
                  <c:v>60613</c:v>
                </c:pt>
                <c:pt idx="44">
                  <c:v>62353</c:v>
                </c:pt>
                <c:pt idx="45">
                  <c:v>60088</c:v>
                </c:pt>
                <c:pt idx="46">
                  <c:v>63056</c:v>
                </c:pt>
                <c:pt idx="47">
                  <c:v>63668</c:v>
                </c:pt>
                <c:pt idx="48">
                  <c:v>69949</c:v>
                </c:pt>
                <c:pt idx="49">
                  <c:v>70102</c:v>
                </c:pt>
                <c:pt idx="50">
                  <c:v>70719</c:v>
                </c:pt>
                <c:pt idx="51">
                  <c:v>72745</c:v>
                </c:pt>
                <c:pt idx="52">
                  <c:v>73456</c:v>
                </c:pt>
                <c:pt idx="53">
                  <c:v>77266</c:v>
                </c:pt>
                <c:pt idx="54">
                  <c:v>80176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80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Eksport!$B$2:$BD$2</c:f>
              <c:strCache>
                <c:ptCount val="5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</c:strCache>
            </c:strRef>
          </c:cat>
          <c:val>
            <c:numRef>
              <c:f>Eksport!$B$3:$BD$3</c:f>
              <c:numCache>
                <c:formatCode>#,##0</c:formatCode>
                <c:ptCount val="55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20346</c:v>
                </c:pt>
                <c:pt idx="45">
                  <c:v>18549</c:v>
                </c:pt>
                <c:pt idx="46">
                  <c:v>19159</c:v>
                </c:pt>
                <c:pt idx="47">
                  <c:v>23770</c:v>
                </c:pt>
                <c:pt idx="48">
                  <c:v>24859</c:v>
                </c:pt>
                <c:pt idx="49">
                  <c:v>23717</c:v>
                </c:pt>
                <c:pt idx="50">
                  <c:v>23584</c:v>
                </c:pt>
                <c:pt idx="51">
                  <c:v>30212</c:v>
                </c:pt>
                <c:pt idx="52">
                  <c:v>25087</c:v>
                </c:pt>
                <c:pt idx="53">
                  <c:v>26515</c:v>
                </c:pt>
                <c:pt idx="54">
                  <c:v>26830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Beskæftigede!$B$2:$AN$2</c:f>
              <c:strCache>
                <c:ptCount val="39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</c:strCache>
            </c:strRef>
          </c:cat>
          <c:val>
            <c:numRef>
              <c:f>Beskæftigede!$B$3:$AN$3</c:f>
              <c:numCache>
                <c:formatCode>#,##0_ ;\-#,##0\ </c:formatCode>
                <c:ptCount val="39"/>
                <c:pt idx="0">
                  <c:v>79318.64</c:v>
                </c:pt>
                <c:pt idx="1">
                  <c:v>79101</c:v>
                </c:pt>
                <c:pt idx="2">
                  <c:v>79333.06</c:v>
                </c:pt>
                <c:pt idx="3">
                  <c:v>79328.5</c:v>
                </c:pt>
                <c:pt idx="4">
                  <c:v>79652.59</c:v>
                </c:pt>
                <c:pt idx="5">
                  <c:v>80126.009999999995</c:v>
                </c:pt>
                <c:pt idx="6">
                  <c:v>80478.149999999994</c:v>
                </c:pt>
                <c:pt idx="7">
                  <c:v>79922.42</c:v>
                </c:pt>
                <c:pt idx="8">
                  <c:v>80529.67</c:v>
                </c:pt>
                <c:pt idx="9">
                  <c:v>80983.11</c:v>
                </c:pt>
                <c:pt idx="10">
                  <c:v>81455.12</c:v>
                </c:pt>
                <c:pt idx="11">
                  <c:v>82501.740000000005</c:v>
                </c:pt>
                <c:pt idx="12">
                  <c:v>82822.84</c:v>
                </c:pt>
                <c:pt idx="13">
                  <c:v>83536.94</c:v>
                </c:pt>
                <c:pt idx="14">
                  <c:v>84113.54</c:v>
                </c:pt>
                <c:pt idx="15">
                  <c:v>84674.9</c:v>
                </c:pt>
                <c:pt idx="16">
                  <c:v>85478.87</c:v>
                </c:pt>
                <c:pt idx="17">
                  <c:v>85773.31</c:v>
                </c:pt>
                <c:pt idx="18">
                  <c:v>86578.05</c:v>
                </c:pt>
                <c:pt idx="19">
                  <c:v>87321.1</c:v>
                </c:pt>
                <c:pt idx="20">
                  <c:v>88276.3</c:v>
                </c:pt>
                <c:pt idx="21">
                  <c:v>89035.6</c:v>
                </c:pt>
                <c:pt idx="22">
                  <c:v>89875.25</c:v>
                </c:pt>
                <c:pt idx="23">
                  <c:v>90286.02</c:v>
                </c:pt>
                <c:pt idx="24">
                  <c:v>90893.33</c:v>
                </c:pt>
                <c:pt idx="25">
                  <c:v>91652.800000000003</c:v>
                </c:pt>
                <c:pt idx="26">
                  <c:v>93325.94</c:v>
                </c:pt>
                <c:pt idx="27">
                  <c:v>94397.06</c:v>
                </c:pt>
                <c:pt idx="28">
                  <c:v>94238.24</c:v>
                </c:pt>
                <c:pt idx="29">
                  <c:v>93864.29</c:v>
                </c:pt>
                <c:pt idx="30">
                  <c:v>93985.86</c:v>
                </c:pt>
                <c:pt idx="31">
                  <c:v>95258.69</c:v>
                </c:pt>
                <c:pt idx="32">
                  <c:v>96853.86</c:v>
                </c:pt>
                <c:pt idx="33">
                  <c:v>98491.13</c:v>
                </c:pt>
                <c:pt idx="34">
                  <c:v>99727.11</c:v>
                </c:pt>
                <c:pt idx="35">
                  <c:v>101402.2</c:v>
                </c:pt>
                <c:pt idx="36">
                  <c:v>102957.7</c:v>
                </c:pt>
                <c:pt idx="37">
                  <c:v>104890.3</c:v>
                </c:pt>
                <c:pt idx="38">
                  <c:v>106398.6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05000"/>
          <c:min val="7500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Løn!$B$2:$AN$2</c:f>
              <c:strCache>
                <c:ptCount val="39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</c:strCache>
            </c:strRef>
          </c:cat>
          <c:val>
            <c:numRef>
              <c:f>Løn!$B$3:$AN$3</c:f>
              <c:numCache>
                <c:formatCode>#,##0_ ;\-#,##0\ </c:formatCode>
                <c:ptCount val="39"/>
                <c:pt idx="0">
                  <c:v>45345.758110000002</c:v>
                </c:pt>
                <c:pt idx="1">
                  <c:v>45405.564599999998</c:v>
                </c:pt>
                <c:pt idx="2">
                  <c:v>45721.46026</c:v>
                </c:pt>
                <c:pt idx="3">
                  <c:v>45819.591740000003</c:v>
                </c:pt>
                <c:pt idx="4">
                  <c:v>45592.696360000002</c:v>
                </c:pt>
                <c:pt idx="5">
                  <c:v>46055.213159999999</c:v>
                </c:pt>
                <c:pt idx="6">
                  <c:v>46073.393129999997</c:v>
                </c:pt>
                <c:pt idx="7">
                  <c:v>46529.269500000002</c:v>
                </c:pt>
                <c:pt idx="8">
                  <c:v>46792.385370000004</c:v>
                </c:pt>
                <c:pt idx="9">
                  <c:v>47249.24</c:v>
                </c:pt>
                <c:pt idx="10">
                  <c:v>47326.74</c:v>
                </c:pt>
                <c:pt idx="11">
                  <c:v>47291.155700000003</c:v>
                </c:pt>
                <c:pt idx="12">
                  <c:v>47703.137770000001</c:v>
                </c:pt>
                <c:pt idx="13">
                  <c:v>47436.472390000003</c:v>
                </c:pt>
                <c:pt idx="14">
                  <c:v>47583.967449999996</c:v>
                </c:pt>
                <c:pt idx="15">
                  <c:v>47860.964260000001</c:v>
                </c:pt>
                <c:pt idx="16">
                  <c:v>47859.858180000003</c:v>
                </c:pt>
                <c:pt idx="17">
                  <c:v>47921.029000000002</c:v>
                </c:pt>
                <c:pt idx="18">
                  <c:v>48275.01</c:v>
                </c:pt>
                <c:pt idx="19">
                  <c:v>48626.98</c:v>
                </c:pt>
                <c:pt idx="20">
                  <c:v>48524.958720000002</c:v>
                </c:pt>
                <c:pt idx="21">
                  <c:v>50299.089610000003</c:v>
                </c:pt>
                <c:pt idx="22">
                  <c:v>49022.884899999997</c:v>
                </c:pt>
                <c:pt idx="23">
                  <c:v>49459.632290000001</c:v>
                </c:pt>
                <c:pt idx="24">
                  <c:v>49772.450799999999</c:v>
                </c:pt>
                <c:pt idx="25">
                  <c:v>49946.507530000003</c:v>
                </c:pt>
                <c:pt idx="26">
                  <c:v>49967.644110000001</c:v>
                </c:pt>
                <c:pt idx="27">
                  <c:v>50205.772530000002</c:v>
                </c:pt>
                <c:pt idx="28">
                  <c:v>49785.29</c:v>
                </c:pt>
                <c:pt idx="29">
                  <c:v>50131.06</c:v>
                </c:pt>
                <c:pt idx="30">
                  <c:v>50535.14</c:v>
                </c:pt>
                <c:pt idx="31">
                  <c:v>50958.34</c:v>
                </c:pt>
                <c:pt idx="32">
                  <c:v>51074.91</c:v>
                </c:pt>
                <c:pt idx="33">
                  <c:v>51409.599999999999</c:v>
                </c:pt>
                <c:pt idx="34">
                  <c:v>51999.199999999997</c:v>
                </c:pt>
                <c:pt idx="35">
                  <c:v>52256.44</c:v>
                </c:pt>
                <c:pt idx="36">
                  <c:v>52976.42</c:v>
                </c:pt>
                <c:pt idx="37">
                  <c:v>52990.66</c:v>
                </c:pt>
                <c:pt idx="38">
                  <c:v>53819.3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12</xdr:row>
      <xdr:rowOff>190499</xdr:rowOff>
    </xdr:from>
    <xdr:to>
      <xdr:col>7</xdr:col>
      <xdr:colOff>0</xdr:colOff>
      <xdr:row>34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D87"/>
  <sheetViews>
    <sheetView tabSelected="1" workbookViewId="0"/>
  </sheetViews>
  <sheetFormatPr defaultRowHeight="15"/>
  <cols>
    <col min="1" max="1" width="47.28515625" customWidth="1"/>
    <col min="2" max="11" width="10.28515625" customWidth="1"/>
    <col min="12" max="12" width="10.7109375" bestFit="1" customWidth="1"/>
    <col min="13" max="46" width="10.28515625" customWidth="1"/>
    <col min="47" max="56" width="12.7109375" bestFit="1" customWidth="1"/>
  </cols>
  <sheetData>
    <row r="1" spans="1:56" s="31" customFormat="1" ht="18.75">
      <c r="A1" s="30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</row>
    <row r="2" spans="1:56" s="33" customFormat="1">
      <c r="A2" s="32"/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  <c r="O2" s="33" t="s">
        <v>14</v>
      </c>
      <c r="P2" s="33" t="s">
        <v>15</v>
      </c>
      <c r="Q2" s="33" t="s">
        <v>16</v>
      </c>
      <c r="R2" s="33" t="s">
        <v>17</v>
      </c>
      <c r="S2" s="33" t="s">
        <v>18</v>
      </c>
      <c r="T2" s="33" t="s">
        <v>19</v>
      </c>
      <c r="U2" s="33" t="s">
        <v>20</v>
      </c>
      <c r="V2" s="33" t="s">
        <v>21</v>
      </c>
      <c r="W2" s="33" t="s">
        <v>22</v>
      </c>
      <c r="X2" s="33" t="s">
        <v>23</v>
      </c>
      <c r="Y2" s="33" t="s">
        <v>24</v>
      </c>
      <c r="Z2" s="33" t="s">
        <v>25</v>
      </c>
      <c r="AA2" s="33" t="s">
        <v>26</v>
      </c>
      <c r="AB2" s="33" t="s">
        <v>27</v>
      </c>
      <c r="AC2" s="33" t="s">
        <v>28</v>
      </c>
      <c r="AD2" s="33" t="s">
        <v>29</v>
      </c>
      <c r="AE2" s="33" t="s">
        <v>30</v>
      </c>
      <c r="AF2" s="33" t="s">
        <v>31</v>
      </c>
      <c r="AG2" s="33" t="s">
        <v>32</v>
      </c>
      <c r="AH2" s="33" t="s">
        <v>33</v>
      </c>
      <c r="AI2" s="33" t="s">
        <v>34</v>
      </c>
      <c r="AJ2" s="33" t="s">
        <v>35</v>
      </c>
      <c r="AK2" s="33" t="s">
        <v>36</v>
      </c>
      <c r="AL2" s="33" t="s">
        <v>37</v>
      </c>
      <c r="AM2" s="33" t="s">
        <v>38</v>
      </c>
      <c r="AN2" s="33" t="s">
        <v>39</v>
      </c>
      <c r="AO2" s="33" t="s">
        <v>40</v>
      </c>
      <c r="AP2" s="33" t="s">
        <v>41</v>
      </c>
      <c r="AQ2" s="33" t="s">
        <v>42</v>
      </c>
      <c r="AR2" s="33" t="s">
        <v>43</v>
      </c>
      <c r="AS2" s="33" t="s">
        <v>44</v>
      </c>
      <c r="AT2" s="33" t="s">
        <v>45</v>
      </c>
      <c r="AU2" s="33" t="s">
        <v>46</v>
      </c>
      <c r="AV2" s="33" t="s">
        <v>47</v>
      </c>
      <c r="AW2" s="33" t="s">
        <v>48</v>
      </c>
      <c r="AX2" s="33" t="s">
        <v>49</v>
      </c>
      <c r="AY2" s="33" t="s">
        <v>50</v>
      </c>
      <c r="AZ2" s="33" t="s">
        <v>51</v>
      </c>
      <c r="BA2" s="33" t="s">
        <v>52</v>
      </c>
      <c r="BB2" s="33" t="s">
        <v>53</v>
      </c>
      <c r="BC2" s="33" t="s">
        <v>54</v>
      </c>
      <c r="BD2" s="33" t="s">
        <v>55</v>
      </c>
    </row>
    <row r="3" spans="1:56" s="35" customFormat="1">
      <c r="A3" s="34" t="s">
        <v>56</v>
      </c>
      <c r="B3" s="24">
        <v>42724</v>
      </c>
      <c r="C3" s="24">
        <v>41999</v>
      </c>
      <c r="D3" s="24">
        <v>42068</v>
      </c>
      <c r="E3" s="24">
        <v>42080</v>
      </c>
      <c r="F3" s="24">
        <v>43686</v>
      </c>
      <c r="G3" s="24">
        <v>46582</v>
      </c>
      <c r="H3" s="24">
        <v>47018</v>
      </c>
      <c r="I3" s="24">
        <v>47335</v>
      </c>
      <c r="J3" s="24">
        <v>47481</v>
      </c>
      <c r="K3" s="24">
        <v>47776</v>
      </c>
      <c r="L3" s="24">
        <v>47880</v>
      </c>
      <c r="M3" s="24">
        <v>47787</v>
      </c>
      <c r="N3" s="24">
        <v>47982</v>
      </c>
      <c r="O3" s="24">
        <v>50004</v>
      </c>
      <c r="P3" s="24">
        <v>47711</v>
      </c>
      <c r="Q3" s="24">
        <v>47441</v>
      </c>
      <c r="R3" s="24">
        <v>46500</v>
      </c>
      <c r="S3" s="24">
        <v>46780</v>
      </c>
      <c r="T3" s="24">
        <v>48058</v>
      </c>
      <c r="U3" s="24">
        <v>46223</v>
      </c>
      <c r="V3" s="24">
        <v>47681</v>
      </c>
      <c r="W3" s="24">
        <v>47765</v>
      </c>
      <c r="X3" s="24">
        <v>49760</v>
      </c>
      <c r="Y3" s="24">
        <v>50533</v>
      </c>
      <c r="Z3" s="24">
        <v>52011</v>
      </c>
      <c r="AA3" s="24">
        <v>52693</v>
      </c>
      <c r="AB3" s="24">
        <v>52371</v>
      </c>
      <c r="AC3" s="24">
        <v>52836</v>
      </c>
      <c r="AD3" s="24">
        <v>52001</v>
      </c>
      <c r="AE3" s="24">
        <v>53330</v>
      </c>
      <c r="AF3" s="24">
        <v>52955</v>
      </c>
      <c r="AG3" s="24">
        <v>55156</v>
      </c>
      <c r="AH3" s="24">
        <v>55263</v>
      </c>
      <c r="AI3" s="24">
        <v>55489</v>
      </c>
      <c r="AJ3" s="24">
        <v>56192</v>
      </c>
      <c r="AK3" s="24">
        <v>55556</v>
      </c>
      <c r="AL3" s="24">
        <v>55203</v>
      </c>
      <c r="AM3" s="24">
        <v>58348</v>
      </c>
      <c r="AN3" s="24">
        <v>56925</v>
      </c>
      <c r="AO3" s="24">
        <v>58678</v>
      </c>
      <c r="AP3" s="24">
        <v>59192</v>
      </c>
      <c r="AQ3" s="24">
        <v>58822</v>
      </c>
      <c r="AR3" s="24">
        <v>60736</v>
      </c>
      <c r="AS3" s="24">
        <v>60613</v>
      </c>
      <c r="AT3" s="24">
        <v>62353</v>
      </c>
      <c r="AU3" s="24">
        <v>60088</v>
      </c>
      <c r="AV3" s="24">
        <v>63056</v>
      </c>
      <c r="AW3" s="24">
        <v>63668</v>
      </c>
      <c r="AX3" s="24">
        <v>69949</v>
      </c>
      <c r="AY3" s="24">
        <v>70102</v>
      </c>
      <c r="AZ3" s="24">
        <v>70719</v>
      </c>
      <c r="BA3" s="24">
        <v>72745</v>
      </c>
      <c r="BB3" s="24">
        <v>73456</v>
      </c>
      <c r="BC3" s="24">
        <v>77266</v>
      </c>
      <c r="BD3" s="24">
        <v>80176</v>
      </c>
    </row>
    <row r="4" spans="1:56" s="14" customFormat="1">
      <c r="A4" s="13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W4" s="19"/>
    </row>
    <row r="5" spans="1:56" s="14" customFormat="1">
      <c r="A5" s="13" t="s">
        <v>57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1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28</v>
      </c>
      <c r="AD5" s="11" t="s">
        <v>29</v>
      </c>
      <c r="AE5" s="11" t="s">
        <v>30</v>
      </c>
      <c r="AF5" s="11" t="s">
        <v>31</v>
      </c>
      <c r="AG5" s="11" t="s">
        <v>32</v>
      </c>
      <c r="AH5" s="11" t="s">
        <v>33</v>
      </c>
      <c r="AI5" s="11" t="s">
        <v>34</v>
      </c>
      <c r="AJ5" s="11" t="s">
        <v>35</v>
      </c>
      <c r="AK5" s="11" t="s">
        <v>36</v>
      </c>
      <c r="AL5" s="11" t="s">
        <v>37</v>
      </c>
      <c r="AM5" s="11" t="s">
        <v>38</v>
      </c>
      <c r="AN5" s="11" t="s">
        <v>39</v>
      </c>
      <c r="AO5" s="11" t="s">
        <v>40</v>
      </c>
      <c r="AP5" s="11" t="s">
        <v>41</v>
      </c>
      <c r="AQ5" s="11" t="s">
        <v>42</v>
      </c>
      <c r="AR5" s="11" t="s">
        <v>43</v>
      </c>
      <c r="AS5" s="11" t="s">
        <v>44</v>
      </c>
      <c r="AT5" s="11" t="s">
        <v>45</v>
      </c>
      <c r="AU5" s="18" t="s">
        <v>46</v>
      </c>
      <c r="AV5" s="18" t="s">
        <v>47</v>
      </c>
      <c r="AW5" s="22" t="s">
        <v>48</v>
      </c>
      <c r="AX5" s="11" t="s">
        <v>49</v>
      </c>
      <c r="AY5" s="11" t="s">
        <v>50</v>
      </c>
      <c r="AZ5" s="18" t="s">
        <v>51</v>
      </c>
      <c r="BA5" s="11" t="s">
        <v>52</v>
      </c>
      <c r="BB5" s="11" t="s">
        <v>53</v>
      </c>
      <c r="BC5" s="11" t="s">
        <v>54</v>
      </c>
      <c r="BD5" s="11" t="s">
        <v>55</v>
      </c>
    </row>
    <row r="6" spans="1:56" s="14" customFormat="1">
      <c r="A6" s="14" t="s">
        <v>58</v>
      </c>
      <c r="B6" s="36">
        <v>2161.2080000000001</v>
      </c>
      <c r="C6" s="36">
        <v>1882.6790000000001</v>
      </c>
      <c r="D6" s="36">
        <v>2097.1619999999998</v>
      </c>
      <c r="E6" s="36">
        <v>2248.7669999999998</v>
      </c>
      <c r="F6" s="36">
        <v>2287.8850000000002</v>
      </c>
      <c r="G6" s="36">
        <v>2375.8530000000001</v>
      </c>
      <c r="H6" s="36">
        <v>2516.3249999999998</v>
      </c>
      <c r="I6" s="36">
        <v>2458.511</v>
      </c>
      <c r="J6" s="36">
        <v>2302.953</v>
      </c>
      <c r="K6" s="36">
        <v>2141.89</v>
      </c>
      <c r="L6" s="36">
        <v>2167.0819999999999</v>
      </c>
      <c r="M6" s="36">
        <v>2176.1559999999999</v>
      </c>
      <c r="N6" s="36">
        <v>2312.4949999999999</v>
      </c>
      <c r="O6" s="36">
        <v>2248.8409999999999</v>
      </c>
      <c r="P6" s="36">
        <v>2042.7719999999999</v>
      </c>
      <c r="Q6" s="36">
        <v>2001.8030000000001</v>
      </c>
      <c r="R6" s="36">
        <v>2071.4589999999998</v>
      </c>
      <c r="S6" s="36">
        <v>2145.3319999999999</v>
      </c>
      <c r="T6" s="36">
        <v>2137.8380000000002</v>
      </c>
      <c r="U6" s="36">
        <v>2119.4079999999999</v>
      </c>
      <c r="V6" s="36">
        <v>2044.7349999999999</v>
      </c>
      <c r="W6" s="36">
        <v>2127.1219999999998</v>
      </c>
      <c r="X6" s="36">
        <v>2193.1669999999999</v>
      </c>
      <c r="Y6" s="36">
        <v>2350.0810000000001</v>
      </c>
      <c r="Z6" s="36">
        <v>2170.0729999999999</v>
      </c>
      <c r="AA6" s="36">
        <v>2285.5520000000001</v>
      </c>
      <c r="AB6" s="36">
        <v>2271.011</v>
      </c>
      <c r="AC6" s="36">
        <v>2203.1669999999999</v>
      </c>
      <c r="AD6" s="36">
        <v>2086.491</v>
      </c>
      <c r="AE6" s="36">
        <v>2055.4789999999998</v>
      </c>
      <c r="AF6" s="36">
        <v>1973.2270000000001</v>
      </c>
      <c r="AG6" s="36">
        <v>2013.1769999999999</v>
      </c>
      <c r="AH6" s="36">
        <v>2051.828</v>
      </c>
      <c r="AI6" s="36">
        <v>2030.7860000000001</v>
      </c>
      <c r="AJ6" s="36">
        <v>2018.3969999999999</v>
      </c>
      <c r="AK6" s="36">
        <v>2046.2529999999999</v>
      </c>
      <c r="AL6" s="36">
        <v>2089.4209999999998</v>
      </c>
      <c r="AM6" s="36">
        <v>2252.5819999999999</v>
      </c>
      <c r="AN6" s="36">
        <v>2387.8449999999998</v>
      </c>
      <c r="AO6" s="36">
        <v>2112.4569999999999</v>
      </c>
      <c r="AP6" s="36">
        <v>2543.5729999999999</v>
      </c>
      <c r="AQ6" s="36">
        <v>2436.0720000000001</v>
      </c>
      <c r="AR6" s="36">
        <v>2277.5410000000002</v>
      </c>
      <c r="AS6" s="36">
        <v>2439.2849999999999</v>
      </c>
      <c r="AT6" s="36">
        <v>2268.989</v>
      </c>
      <c r="AU6" s="36">
        <v>2056.0259999999998</v>
      </c>
      <c r="AV6" s="36">
        <v>2244.5819999999999</v>
      </c>
      <c r="AW6" s="36">
        <v>2193.2469999999998</v>
      </c>
      <c r="AX6" s="36">
        <v>2414.857</v>
      </c>
      <c r="AY6" s="36">
        <v>2420.6109999999999</v>
      </c>
      <c r="AZ6" s="36">
        <v>2486.2600000000002</v>
      </c>
      <c r="BA6" s="36">
        <v>2345.194</v>
      </c>
      <c r="BB6" s="36">
        <v>2238.7460000000001</v>
      </c>
      <c r="BC6" s="36">
        <v>2286.6849999999999</v>
      </c>
      <c r="BD6" s="36">
        <v>2058.0749999999998</v>
      </c>
    </row>
    <row r="7" spans="1:56" s="14" customFormat="1">
      <c r="A7" s="14" t="s">
        <v>59</v>
      </c>
      <c r="B7" s="36">
        <v>13132.44</v>
      </c>
      <c r="C7" s="36">
        <v>12760.19</v>
      </c>
      <c r="D7" s="36">
        <v>12896.85</v>
      </c>
      <c r="E7" s="36">
        <v>12777.51</v>
      </c>
      <c r="F7" s="36">
        <v>13201.22</v>
      </c>
      <c r="G7" s="36">
        <v>13799.46</v>
      </c>
      <c r="H7" s="36">
        <v>14240.27</v>
      </c>
      <c r="I7" s="36">
        <v>14451.45</v>
      </c>
      <c r="J7" s="36">
        <v>14663.64</v>
      </c>
      <c r="K7" s="36">
        <v>14660.34</v>
      </c>
      <c r="L7" s="36">
        <v>14965.11</v>
      </c>
      <c r="M7" s="36">
        <v>14997.32</v>
      </c>
      <c r="N7" s="36">
        <v>15147.11</v>
      </c>
      <c r="O7" s="36">
        <v>15360.47</v>
      </c>
      <c r="P7" s="36">
        <v>14707.75</v>
      </c>
      <c r="Q7" s="36">
        <v>14846.12</v>
      </c>
      <c r="R7" s="36">
        <v>14688.51</v>
      </c>
      <c r="S7" s="36">
        <v>14774.63</v>
      </c>
      <c r="T7" s="36">
        <v>16028.33</v>
      </c>
      <c r="U7" s="36">
        <v>14336.63</v>
      </c>
      <c r="V7" s="36">
        <v>15274.07</v>
      </c>
      <c r="W7" s="36">
        <v>15272.3</v>
      </c>
      <c r="X7" s="36">
        <v>16048.16</v>
      </c>
      <c r="Y7" s="36">
        <v>16436.810000000001</v>
      </c>
      <c r="Z7" s="36">
        <v>17169.14</v>
      </c>
      <c r="AA7" s="36">
        <v>17265.68</v>
      </c>
      <c r="AB7" s="36">
        <v>16983.25</v>
      </c>
      <c r="AC7" s="36">
        <v>17176.599999999999</v>
      </c>
      <c r="AD7" s="36">
        <v>16623.25</v>
      </c>
      <c r="AE7" s="36">
        <v>17262.88</v>
      </c>
      <c r="AF7" s="36">
        <v>16441.16</v>
      </c>
      <c r="AG7" s="36">
        <v>18112.099999999999</v>
      </c>
      <c r="AH7" s="36">
        <v>17919.740000000002</v>
      </c>
      <c r="AI7" s="36">
        <v>17753.52</v>
      </c>
      <c r="AJ7" s="36">
        <v>18428.61</v>
      </c>
      <c r="AK7" s="36">
        <v>17253.349999999999</v>
      </c>
      <c r="AL7" s="36">
        <v>17569.189999999999</v>
      </c>
      <c r="AM7" s="36">
        <v>18917.72</v>
      </c>
      <c r="AN7" s="36">
        <v>18169.169999999998</v>
      </c>
      <c r="AO7" s="36">
        <v>19081.37</v>
      </c>
      <c r="AP7" s="36">
        <v>18958.84</v>
      </c>
      <c r="AQ7" s="36">
        <v>18064.43</v>
      </c>
      <c r="AR7" s="36">
        <v>18925.14</v>
      </c>
      <c r="AS7" s="36">
        <v>18881.75</v>
      </c>
      <c r="AT7" s="36">
        <v>19676.34</v>
      </c>
      <c r="AU7" s="36">
        <v>19316.59</v>
      </c>
      <c r="AV7" s="36">
        <v>19757.88</v>
      </c>
      <c r="AW7" s="36">
        <v>20484.77</v>
      </c>
      <c r="AX7" s="36">
        <v>23884.02</v>
      </c>
      <c r="AY7" s="36">
        <v>23931.17</v>
      </c>
      <c r="AZ7" s="36">
        <v>23768.92</v>
      </c>
      <c r="BA7" s="36">
        <v>24327.65</v>
      </c>
      <c r="BB7" s="36">
        <v>24931.200000000001</v>
      </c>
      <c r="BC7" s="36">
        <v>27157.38</v>
      </c>
      <c r="BD7" s="36">
        <v>28609.47</v>
      </c>
    </row>
    <row r="8" spans="1:56">
      <c r="A8" t="s">
        <v>60</v>
      </c>
      <c r="B8" s="36">
        <v>706.3836</v>
      </c>
      <c r="C8" s="36">
        <v>563.67999999999995</v>
      </c>
      <c r="D8" s="36">
        <v>685.01300000000003</v>
      </c>
      <c r="E8" s="36">
        <v>581.21320000000003</v>
      </c>
      <c r="F8" s="36">
        <v>1102.721</v>
      </c>
      <c r="G8" s="36">
        <v>1356.5329999999999</v>
      </c>
      <c r="H8" s="36">
        <v>1096.8620000000001</v>
      </c>
      <c r="I8" s="36">
        <v>1450.4269999999999</v>
      </c>
      <c r="J8" s="36">
        <v>1229.6569999999999</v>
      </c>
      <c r="K8" s="36">
        <v>1407.319</v>
      </c>
      <c r="L8" s="36">
        <v>1299.1769999999999</v>
      </c>
      <c r="M8" s="36">
        <v>1185.6079999999999</v>
      </c>
      <c r="N8" s="36">
        <v>1083.384</v>
      </c>
      <c r="O8" s="36">
        <v>1022.002</v>
      </c>
      <c r="P8" s="36">
        <v>1128.1289999999999</v>
      </c>
      <c r="Q8" s="36">
        <v>1147.5740000000001</v>
      </c>
      <c r="R8" s="36">
        <v>1235.172</v>
      </c>
      <c r="S8" s="36">
        <v>1182.2149999999999</v>
      </c>
      <c r="T8" s="36">
        <v>1329.7729999999999</v>
      </c>
      <c r="U8" s="36">
        <v>1270.8869999999999</v>
      </c>
      <c r="V8" s="36">
        <v>1668.6869999999999</v>
      </c>
      <c r="W8" s="36">
        <v>1699.59</v>
      </c>
      <c r="X8" s="36">
        <v>1945.703</v>
      </c>
      <c r="Y8" s="36">
        <v>1966.2090000000001</v>
      </c>
      <c r="Z8" s="36">
        <v>1917.67</v>
      </c>
      <c r="AA8" s="36">
        <v>2109.7350000000001</v>
      </c>
      <c r="AB8" s="36">
        <v>2099.5549999999998</v>
      </c>
      <c r="AC8" s="36">
        <v>2346.8609999999999</v>
      </c>
      <c r="AD8" s="36">
        <v>2111.09</v>
      </c>
      <c r="AE8" s="36">
        <v>2128.7640000000001</v>
      </c>
      <c r="AF8" s="36">
        <v>2430.9360000000001</v>
      </c>
      <c r="AG8" s="36">
        <v>2115.0500000000002</v>
      </c>
      <c r="AH8" s="36">
        <v>2339.4969999999998</v>
      </c>
      <c r="AI8" s="36">
        <v>2379.7489999999998</v>
      </c>
      <c r="AJ8" s="36">
        <v>2287.5239999999999</v>
      </c>
      <c r="AK8" s="36">
        <v>2312.337</v>
      </c>
      <c r="AL8" s="36">
        <v>2272.04</v>
      </c>
      <c r="AM8" s="36">
        <v>2659.68</v>
      </c>
      <c r="AN8" s="36">
        <v>2503.422</v>
      </c>
      <c r="AO8" s="36">
        <v>2871.5</v>
      </c>
      <c r="AP8" s="36">
        <v>3050.06</v>
      </c>
      <c r="AQ8" s="36">
        <v>2979.4859999999999</v>
      </c>
      <c r="AR8" s="36">
        <v>3316.8020000000001</v>
      </c>
      <c r="AS8" s="36">
        <v>3249.489</v>
      </c>
      <c r="AT8" s="36">
        <v>3729.1759999999999</v>
      </c>
      <c r="AU8" s="36">
        <v>3298.0360000000001</v>
      </c>
      <c r="AV8" s="36">
        <v>3735.4830000000002</v>
      </c>
      <c r="AW8" s="36">
        <v>3527.2190000000001</v>
      </c>
      <c r="AX8" s="36">
        <v>3656.7020000000002</v>
      </c>
      <c r="AY8" s="36">
        <v>3763.288</v>
      </c>
      <c r="AZ8" s="36">
        <v>3923.6990000000001</v>
      </c>
      <c r="BA8" s="36">
        <v>4428.2640000000001</v>
      </c>
      <c r="BB8" s="36">
        <v>4169.2340000000004</v>
      </c>
      <c r="BC8" s="36">
        <v>4537.3180000000002</v>
      </c>
      <c r="BD8" s="36">
        <v>4426.7079999999996</v>
      </c>
    </row>
    <row r="9" spans="1:56">
      <c r="A9" t="s">
        <v>61</v>
      </c>
      <c r="B9" s="36">
        <v>10514.84</v>
      </c>
      <c r="C9" s="36">
        <v>10805.35</v>
      </c>
      <c r="D9" s="36">
        <v>10579.73</v>
      </c>
      <c r="E9" s="36">
        <v>10701.25</v>
      </c>
      <c r="F9" s="36">
        <v>10746.41</v>
      </c>
      <c r="G9" s="36">
        <v>11084.94</v>
      </c>
      <c r="H9" s="36">
        <v>11310.82</v>
      </c>
      <c r="I9" s="36">
        <v>11216.46</v>
      </c>
      <c r="J9" s="36">
        <v>11521.91</v>
      </c>
      <c r="K9" s="36">
        <v>11461.05</v>
      </c>
      <c r="L9" s="36">
        <v>11451.55</v>
      </c>
      <c r="M9" s="36">
        <v>11035.36</v>
      </c>
      <c r="N9" s="36">
        <v>11067.3</v>
      </c>
      <c r="O9" s="36">
        <v>13247.6</v>
      </c>
      <c r="P9" s="36">
        <v>11398.29</v>
      </c>
      <c r="Q9" s="36">
        <v>11071.22</v>
      </c>
      <c r="R9" s="36">
        <v>10619.68</v>
      </c>
      <c r="S9" s="36">
        <v>10405.06</v>
      </c>
      <c r="T9" s="36">
        <v>10367.61</v>
      </c>
      <c r="U9" s="36">
        <v>10157.33</v>
      </c>
      <c r="V9" s="36">
        <v>10185.11</v>
      </c>
      <c r="W9" s="36">
        <v>10113.4</v>
      </c>
      <c r="X9" s="36">
        <v>10535.36</v>
      </c>
      <c r="Y9" s="36">
        <v>10814.78</v>
      </c>
      <c r="Z9" s="36">
        <v>10790.65</v>
      </c>
      <c r="AA9" s="36">
        <v>11069.89</v>
      </c>
      <c r="AB9" s="36">
        <v>10720.18</v>
      </c>
      <c r="AC9" s="36">
        <v>10504.38</v>
      </c>
      <c r="AD9" s="36">
        <v>10563.62</v>
      </c>
      <c r="AE9" s="36">
        <v>10530.48</v>
      </c>
      <c r="AF9" s="36">
        <v>10545.62</v>
      </c>
      <c r="AG9" s="36">
        <v>11047.22</v>
      </c>
      <c r="AH9" s="36">
        <v>10907.1</v>
      </c>
      <c r="AI9" s="36">
        <v>10608.29</v>
      </c>
      <c r="AJ9" s="36">
        <v>10501.36</v>
      </c>
      <c r="AK9" s="36">
        <v>10539.15</v>
      </c>
      <c r="AL9" s="36">
        <v>10318.18</v>
      </c>
      <c r="AM9" s="36">
        <v>10343.25</v>
      </c>
      <c r="AN9" s="36">
        <v>10318.34</v>
      </c>
      <c r="AO9" s="36">
        <v>10059.01</v>
      </c>
      <c r="AP9" s="36">
        <v>10074.11</v>
      </c>
      <c r="AQ9" s="36">
        <v>10102.48</v>
      </c>
      <c r="AR9" s="36">
        <v>9878.7389999999996</v>
      </c>
      <c r="AS9" s="36">
        <v>9794.4220000000005</v>
      </c>
      <c r="AT9" s="36">
        <v>9613.2389999999996</v>
      </c>
      <c r="AU9" s="36">
        <v>9597.0229999999992</v>
      </c>
      <c r="AV9" s="36">
        <v>9608.98</v>
      </c>
      <c r="AW9" s="36">
        <v>9627.116</v>
      </c>
      <c r="AX9" s="36">
        <v>10121.9</v>
      </c>
      <c r="AY9" s="36">
        <v>9595.6020000000008</v>
      </c>
      <c r="AZ9" s="36">
        <v>9738.0310000000009</v>
      </c>
      <c r="BA9" s="36">
        <v>9429.0490000000009</v>
      </c>
      <c r="BB9" s="36">
        <v>9340.0609999999997</v>
      </c>
      <c r="BC9" s="36">
        <v>9282.1239999999998</v>
      </c>
      <c r="BD9" s="36">
        <v>9444.7369999999992</v>
      </c>
    </row>
    <row r="10" spans="1:56">
      <c r="A10" t="s">
        <v>62</v>
      </c>
      <c r="B10" s="36">
        <v>15111.85</v>
      </c>
      <c r="C10" s="36">
        <v>14878.62</v>
      </c>
      <c r="D10" s="36">
        <v>14689.11</v>
      </c>
      <c r="E10" s="36">
        <v>14591.2</v>
      </c>
      <c r="F10" s="36">
        <v>15244.96</v>
      </c>
      <c r="G10" s="36">
        <v>16447.169999999998</v>
      </c>
      <c r="H10" s="36">
        <v>16477.22</v>
      </c>
      <c r="I10" s="36">
        <v>16299.99</v>
      </c>
      <c r="J10" s="36">
        <v>16239.88</v>
      </c>
      <c r="K10" s="36">
        <v>16515.14</v>
      </c>
      <c r="L10" s="36">
        <v>16381.18</v>
      </c>
      <c r="M10" s="36">
        <v>16395.2</v>
      </c>
      <c r="N10" s="36">
        <v>16717.060000000001</v>
      </c>
      <c r="O10" s="36">
        <v>16503.23</v>
      </c>
      <c r="P10" s="36">
        <v>16727.86</v>
      </c>
      <c r="Q10" s="36">
        <v>16650.59</v>
      </c>
      <c r="R10" s="36">
        <v>16066.64</v>
      </c>
      <c r="S10" s="36">
        <v>16385.54</v>
      </c>
      <c r="T10" s="36">
        <v>16298.44</v>
      </c>
      <c r="U10" s="36">
        <v>16377.6</v>
      </c>
      <c r="V10" s="36">
        <v>16534.87</v>
      </c>
      <c r="W10" s="36">
        <v>16506.91</v>
      </c>
      <c r="X10" s="36">
        <v>16993.39</v>
      </c>
      <c r="Y10" s="36">
        <v>16752.240000000002</v>
      </c>
      <c r="Z10" s="36">
        <v>17982.650000000001</v>
      </c>
      <c r="AA10" s="36">
        <v>17955.97</v>
      </c>
      <c r="AB10" s="36">
        <v>18106.59</v>
      </c>
      <c r="AC10" s="36">
        <v>18448.830000000002</v>
      </c>
      <c r="AD10" s="36">
        <v>18368.8</v>
      </c>
      <c r="AE10" s="36">
        <v>18936.990000000002</v>
      </c>
      <c r="AF10" s="36">
        <v>19076.78</v>
      </c>
      <c r="AG10" s="36">
        <v>19362.05</v>
      </c>
      <c r="AH10" s="36">
        <v>19519.79</v>
      </c>
      <c r="AI10" s="36">
        <v>20138.43</v>
      </c>
      <c r="AJ10" s="36">
        <v>20348.28</v>
      </c>
      <c r="AK10" s="36">
        <v>20780.46</v>
      </c>
      <c r="AL10" s="36">
        <v>20111.82</v>
      </c>
      <c r="AM10" s="36">
        <v>21279.7</v>
      </c>
      <c r="AN10" s="36">
        <v>20600.87</v>
      </c>
      <c r="AO10" s="36">
        <v>21411.33</v>
      </c>
      <c r="AP10" s="36">
        <v>21401.06</v>
      </c>
      <c r="AQ10" s="36">
        <v>21870.85</v>
      </c>
      <c r="AR10" s="36">
        <v>22821.95</v>
      </c>
      <c r="AS10" s="36">
        <v>22708.959999999999</v>
      </c>
      <c r="AT10" s="36">
        <v>23287.919999999998</v>
      </c>
      <c r="AU10" s="36">
        <v>22220.44</v>
      </c>
      <c r="AV10" s="36">
        <v>23646.11</v>
      </c>
      <c r="AW10" s="36">
        <v>23591.22</v>
      </c>
      <c r="AX10" s="36">
        <v>25482.46</v>
      </c>
      <c r="AY10" s="36">
        <v>25695.69</v>
      </c>
      <c r="AZ10" s="36">
        <v>25915.33</v>
      </c>
      <c r="BA10" s="36">
        <v>27070.57</v>
      </c>
      <c r="BB10" s="36">
        <v>27287.34</v>
      </c>
      <c r="BC10" s="36">
        <v>28608.1</v>
      </c>
      <c r="BD10" s="36">
        <v>29949.3</v>
      </c>
    </row>
    <row r="11" spans="1:56">
      <c r="A11" t="s">
        <v>63</v>
      </c>
      <c r="B11" s="36">
        <v>1097</v>
      </c>
      <c r="C11" s="36">
        <v>1109</v>
      </c>
      <c r="D11" s="36">
        <v>1120</v>
      </c>
      <c r="E11" s="36">
        <v>1180</v>
      </c>
      <c r="F11" s="36">
        <v>1103</v>
      </c>
      <c r="G11" s="36">
        <v>1518</v>
      </c>
      <c r="H11" s="36">
        <v>1377</v>
      </c>
      <c r="I11" s="36">
        <v>1458</v>
      </c>
      <c r="J11" s="36">
        <v>1523</v>
      </c>
      <c r="K11" s="36">
        <v>1590</v>
      </c>
      <c r="L11" s="36">
        <v>1616</v>
      </c>
      <c r="M11" s="36">
        <v>1998</v>
      </c>
      <c r="N11" s="36">
        <v>1655</v>
      </c>
      <c r="O11" s="36">
        <v>1622</v>
      </c>
      <c r="P11" s="36">
        <v>1706</v>
      </c>
      <c r="Q11" s="36">
        <v>1724</v>
      </c>
      <c r="R11" s="36">
        <v>1818</v>
      </c>
      <c r="S11" s="36">
        <v>1888</v>
      </c>
      <c r="T11" s="36">
        <v>1896</v>
      </c>
      <c r="U11" s="36">
        <v>1961</v>
      </c>
      <c r="V11" s="36">
        <v>1974</v>
      </c>
      <c r="W11" s="36">
        <v>2045</v>
      </c>
      <c r="X11" s="36">
        <v>2045</v>
      </c>
      <c r="Y11" s="36">
        <v>2213</v>
      </c>
      <c r="Z11" s="36">
        <v>1981</v>
      </c>
      <c r="AA11" s="36">
        <v>2006</v>
      </c>
      <c r="AB11" s="36">
        <v>2191</v>
      </c>
      <c r="AC11" s="36">
        <v>2157</v>
      </c>
      <c r="AD11" s="36">
        <v>2247</v>
      </c>
      <c r="AE11" s="36">
        <v>2415</v>
      </c>
      <c r="AF11" s="36">
        <v>2488</v>
      </c>
      <c r="AG11" s="36">
        <v>2507</v>
      </c>
      <c r="AH11" s="36">
        <v>2525</v>
      </c>
      <c r="AI11" s="36">
        <v>2578</v>
      </c>
      <c r="AJ11" s="36">
        <v>2608</v>
      </c>
      <c r="AK11" s="36">
        <v>2625</v>
      </c>
      <c r="AL11" s="36">
        <v>2843</v>
      </c>
      <c r="AM11" s="36">
        <v>2895</v>
      </c>
      <c r="AN11" s="36">
        <v>2945</v>
      </c>
      <c r="AO11" s="36">
        <v>3142</v>
      </c>
      <c r="AP11" s="36">
        <v>3165</v>
      </c>
      <c r="AQ11" s="36">
        <v>3369</v>
      </c>
      <c r="AR11" s="36">
        <v>3516</v>
      </c>
      <c r="AS11" s="36">
        <v>3540</v>
      </c>
      <c r="AT11" s="36">
        <v>3777</v>
      </c>
      <c r="AU11" s="36">
        <v>3600</v>
      </c>
      <c r="AV11" s="36">
        <v>4063</v>
      </c>
      <c r="AW11" s="36">
        <v>4245</v>
      </c>
      <c r="AX11" s="36">
        <v>4389</v>
      </c>
      <c r="AY11" s="36">
        <v>4696</v>
      </c>
      <c r="AZ11" s="36">
        <v>4887</v>
      </c>
      <c r="BA11" s="36">
        <v>5144</v>
      </c>
      <c r="BB11" s="36">
        <v>5489</v>
      </c>
      <c r="BC11" s="36">
        <v>5394</v>
      </c>
      <c r="BD11" s="36">
        <v>5688</v>
      </c>
    </row>
    <row r="12" spans="1:56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56">
      <c r="AJ13" s="3"/>
      <c r="AM13" s="3"/>
      <c r="AO13" s="3"/>
      <c r="AP13" s="3"/>
      <c r="AQ13" s="3"/>
      <c r="AR13" s="16"/>
      <c r="AT13" s="3"/>
      <c r="AX13" s="3"/>
    </row>
    <row r="14" spans="1:56">
      <c r="I14" s="6">
        <v>2021</v>
      </c>
      <c r="J14" s="6">
        <v>2020</v>
      </c>
      <c r="K14" s="7" t="s">
        <v>64</v>
      </c>
      <c r="L14" s="6" t="s">
        <v>64</v>
      </c>
      <c r="N14" s="3"/>
      <c r="O14" s="3"/>
      <c r="R14" s="3"/>
      <c r="AO14" s="3"/>
      <c r="AP14" s="3"/>
      <c r="AQ14" s="3"/>
      <c r="AR14" s="16"/>
      <c r="AW14" s="25"/>
      <c r="AX14" s="26"/>
      <c r="AZ14" s="23"/>
    </row>
    <row r="15" spans="1:56">
      <c r="I15" s="5" t="s">
        <v>65</v>
      </c>
      <c r="J15" s="5" t="s">
        <v>65</v>
      </c>
      <c r="K15" s="12" t="s">
        <v>65</v>
      </c>
      <c r="L15" s="6" t="s">
        <v>66</v>
      </c>
      <c r="O15" s="3"/>
      <c r="AO15" s="3"/>
      <c r="AP15" s="3"/>
      <c r="AQ15" s="3"/>
      <c r="AR15" s="16"/>
      <c r="AW15" s="25"/>
      <c r="AX15" s="26"/>
      <c r="AZ15" s="23"/>
    </row>
    <row r="16" spans="1:56">
      <c r="I16" s="20">
        <f>(AX3+AY3+AZ3+BA3)</f>
        <v>283515</v>
      </c>
      <c r="J16" s="21">
        <f>(AT3+AU3+AV3+AW3)</f>
        <v>249165</v>
      </c>
      <c r="K16" s="3">
        <f>(I16-J16)</f>
        <v>34350</v>
      </c>
      <c r="L16" s="4">
        <f>(K16/(J16/100))</f>
        <v>13.786045391607971</v>
      </c>
      <c r="O16" s="3"/>
      <c r="AO16" s="3"/>
      <c r="AP16" s="3"/>
      <c r="AQ16" s="3"/>
      <c r="AR16" s="16"/>
      <c r="AW16" s="25"/>
      <c r="AX16" s="26"/>
      <c r="AZ16" s="23"/>
    </row>
    <row r="17" spans="9:52">
      <c r="I17" s="3"/>
      <c r="AO17" s="3"/>
      <c r="AP17" s="3"/>
      <c r="AQ17" s="3"/>
      <c r="AR17" s="16"/>
      <c r="AW17" s="25"/>
      <c r="AX17" s="26"/>
      <c r="AZ17" s="23"/>
    </row>
    <row r="18" spans="9:52">
      <c r="I18" s="6" t="s">
        <v>67</v>
      </c>
      <c r="J18" s="6" t="s">
        <v>68</v>
      </c>
      <c r="K18" s="6" t="s">
        <v>64</v>
      </c>
      <c r="L18" s="6" t="s">
        <v>64</v>
      </c>
      <c r="AO18" s="3"/>
      <c r="AP18" s="3"/>
      <c r="AQ18" s="3"/>
      <c r="AR18" s="16"/>
      <c r="AW18" s="25"/>
      <c r="AX18" s="26"/>
      <c r="AZ18" s="23"/>
    </row>
    <row r="19" spans="9:52">
      <c r="I19" s="5" t="s">
        <v>65</v>
      </c>
      <c r="J19" s="5" t="s">
        <v>65</v>
      </c>
      <c r="K19" s="12" t="s">
        <v>65</v>
      </c>
      <c r="L19" s="6" t="s">
        <v>66</v>
      </c>
      <c r="AW19" s="25"/>
      <c r="AX19" s="26"/>
    </row>
    <row r="20" spans="9:52">
      <c r="I20" s="3">
        <f>SUM(BD3)</f>
        <v>80176</v>
      </c>
      <c r="J20" s="3">
        <f>SUM(AZ3)</f>
        <v>70719</v>
      </c>
      <c r="K20" s="3">
        <f>(I20-J20)</f>
        <v>9457</v>
      </c>
      <c r="L20" s="4">
        <f>(K20/(J20/100))</f>
        <v>13.372643843945756</v>
      </c>
      <c r="AW20" s="25"/>
      <c r="AX20" s="26"/>
    </row>
    <row r="21" spans="9:52">
      <c r="AW21" s="25"/>
      <c r="AX21" s="26"/>
    </row>
    <row r="22" spans="9:52">
      <c r="AW22" s="25"/>
      <c r="AX22" s="26"/>
    </row>
    <row r="23" spans="9:52">
      <c r="AW23" s="25"/>
      <c r="AX23" s="26"/>
    </row>
    <row r="24" spans="9:52">
      <c r="AW24" s="25"/>
      <c r="AX24" s="26"/>
    </row>
    <row r="25" spans="9:52">
      <c r="AW25" s="25"/>
      <c r="AX25" s="26"/>
    </row>
    <row r="26" spans="9:52">
      <c r="AW26" s="25"/>
      <c r="AX26" s="26"/>
    </row>
    <row r="27" spans="9:52">
      <c r="AW27" s="25"/>
      <c r="AX27" s="26"/>
    </row>
    <row r="28" spans="9:52">
      <c r="AW28" s="25"/>
      <c r="AX28" s="26"/>
    </row>
    <row r="29" spans="9:52">
      <c r="AW29" s="25"/>
      <c r="AX29" s="26"/>
    </row>
    <row r="30" spans="9:52">
      <c r="AW30" s="25"/>
      <c r="AX30" s="26"/>
    </row>
    <row r="31" spans="9:52">
      <c r="AW31" s="25"/>
      <c r="AX31" s="26"/>
    </row>
    <row r="32" spans="9:52">
      <c r="AW32" s="25"/>
      <c r="AX32" s="26"/>
    </row>
    <row r="33" spans="49:50">
      <c r="AW33" s="25"/>
      <c r="AX33" s="26"/>
    </row>
    <row r="34" spans="49:50">
      <c r="AW34" s="25"/>
      <c r="AX34" s="26"/>
    </row>
    <row r="35" spans="49:50">
      <c r="AW35" s="25"/>
      <c r="AX35" s="26"/>
    </row>
    <row r="36" spans="49:50">
      <c r="AW36" s="25"/>
      <c r="AX36" s="26"/>
    </row>
    <row r="37" spans="49:50">
      <c r="AW37" s="25"/>
      <c r="AX37" s="26"/>
    </row>
    <row r="38" spans="49:50">
      <c r="AW38" s="25"/>
      <c r="AX38" s="26"/>
    </row>
    <row r="39" spans="49:50">
      <c r="AW39" s="25"/>
      <c r="AX39" s="26"/>
    </row>
    <row r="40" spans="49:50">
      <c r="AW40" s="25"/>
      <c r="AX40" s="26"/>
    </row>
    <row r="41" spans="49:50">
      <c r="AW41" s="25"/>
      <c r="AX41" s="26"/>
    </row>
    <row r="42" spans="49:50">
      <c r="AW42" s="25"/>
      <c r="AX42" s="26"/>
    </row>
    <row r="43" spans="49:50">
      <c r="AW43" s="25"/>
      <c r="AX43" s="26"/>
    </row>
    <row r="44" spans="49:50">
      <c r="AW44" s="25"/>
      <c r="AX44" s="26"/>
    </row>
    <row r="45" spans="49:50">
      <c r="AW45" s="25"/>
      <c r="AX45" s="26"/>
    </row>
    <row r="46" spans="49:50">
      <c r="AW46" s="25"/>
      <c r="AX46" s="26"/>
    </row>
    <row r="47" spans="49:50">
      <c r="AW47" s="25"/>
      <c r="AX47" s="26"/>
    </row>
    <row r="48" spans="49:50">
      <c r="AW48" s="25"/>
      <c r="AX48" s="26"/>
    </row>
    <row r="49" spans="49:50">
      <c r="AW49" s="25"/>
      <c r="AX49" s="26"/>
    </row>
    <row r="50" spans="49:50">
      <c r="AW50" s="25"/>
      <c r="AX50" s="26"/>
    </row>
    <row r="51" spans="49:50">
      <c r="AW51" s="25"/>
      <c r="AX51" s="26"/>
    </row>
    <row r="52" spans="49:50">
      <c r="AW52" s="25"/>
      <c r="AX52" s="26"/>
    </row>
    <row r="53" spans="49:50">
      <c r="AW53" s="25"/>
      <c r="AX53" s="26"/>
    </row>
    <row r="54" spans="49:50">
      <c r="AW54" s="25"/>
      <c r="AX54" s="26"/>
    </row>
    <row r="55" spans="49:50">
      <c r="AW55" s="25"/>
      <c r="AX55" s="26"/>
    </row>
    <row r="56" spans="49:50">
      <c r="AW56" s="25"/>
      <c r="AX56" s="26"/>
    </row>
    <row r="57" spans="49:50">
      <c r="AW57" s="25"/>
      <c r="AX57" s="26"/>
    </row>
    <row r="58" spans="49:50">
      <c r="AW58" s="25"/>
      <c r="AX58" s="26"/>
    </row>
    <row r="59" spans="49:50">
      <c r="AW59" s="25"/>
      <c r="AX59" s="26"/>
    </row>
    <row r="60" spans="49:50">
      <c r="AW60" s="25"/>
      <c r="AX60" s="26"/>
    </row>
    <row r="61" spans="49:50">
      <c r="AW61" s="25"/>
      <c r="AX61" s="26"/>
    </row>
    <row r="62" spans="49:50">
      <c r="AW62" s="25"/>
      <c r="AX62" s="26"/>
    </row>
    <row r="63" spans="49:50">
      <c r="AW63" s="25"/>
      <c r="AX63" s="26"/>
    </row>
    <row r="64" spans="49:50">
      <c r="AW64" s="25"/>
      <c r="AX64" s="26"/>
    </row>
    <row r="65" spans="49:50">
      <c r="AW65" s="25"/>
      <c r="AX65" s="26"/>
    </row>
    <row r="66" spans="49:50">
      <c r="AW66" s="25"/>
      <c r="AX66" s="26"/>
    </row>
    <row r="67" spans="49:50">
      <c r="AW67" s="25"/>
      <c r="AX67" s="26"/>
    </row>
    <row r="68" spans="49:50">
      <c r="AW68" s="25"/>
      <c r="AX68" s="26"/>
    </row>
    <row r="69" spans="49:50">
      <c r="AW69" s="26"/>
      <c r="AX69" s="26"/>
    </row>
    <row r="70" spans="49:50">
      <c r="AW70" s="26"/>
      <c r="AX70" s="26"/>
    </row>
    <row r="71" spans="49:50">
      <c r="AW71" s="26"/>
      <c r="AX71" s="26"/>
    </row>
    <row r="72" spans="49:50">
      <c r="AW72" s="26"/>
      <c r="AX72" s="26"/>
    </row>
    <row r="73" spans="49:50">
      <c r="AW73" s="26"/>
      <c r="AX73" s="26"/>
    </row>
    <row r="74" spans="49:50">
      <c r="AW74" s="26"/>
      <c r="AX74" s="26"/>
    </row>
    <row r="75" spans="49:50">
      <c r="AW75" s="26"/>
      <c r="AX75" s="26"/>
    </row>
    <row r="76" spans="49:50">
      <c r="AW76" s="26"/>
      <c r="AX76" s="26"/>
    </row>
    <row r="77" spans="49:50">
      <c r="AW77" s="26"/>
      <c r="AX77" s="26"/>
    </row>
    <row r="78" spans="49:50">
      <c r="AW78" s="26"/>
      <c r="AX78" s="26"/>
    </row>
    <row r="79" spans="49:50">
      <c r="AW79" s="26"/>
      <c r="AX79" s="26"/>
    </row>
    <row r="80" spans="49:50">
      <c r="AW80" s="26"/>
      <c r="AX80" s="26"/>
    </row>
    <row r="81" spans="49:50">
      <c r="AW81" s="26"/>
      <c r="AX81" s="26"/>
    </row>
    <row r="82" spans="49:50">
      <c r="AW82" s="26"/>
      <c r="AX82" s="26"/>
    </row>
    <row r="83" spans="49:50">
      <c r="AW83" s="26"/>
      <c r="AX83" s="26"/>
    </row>
    <row r="84" spans="49:50">
      <c r="AW84" s="26"/>
      <c r="AX84" s="26"/>
    </row>
    <row r="85" spans="49:50">
      <c r="AW85" s="26"/>
      <c r="AX85" s="26"/>
    </row>
    <row r="86" spans="49:50">
      <c r="AW86" s="26"/>
      <c r="AX86" s="26"/>
    </row>
    <row r="87" spans="49:50">
      <c r="AW87" s="26"/>
      <c r="AX87" s="2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E27"/>
  <sheetViews>
    <sheetView workbookViewId="0"/>
  </sheetViews>
  <sheetFormatPr defaultRowHeight="15"/>
  <cols>
    <col min="1" max="1" width="47.7109375" customWidth="1"/>
    <col min="2" max="46" width="10.28515625" customWidth="1"/>
  </cols>
  <sheetData>
    <row r="1" spans="1:57" s="31" customFormat="1" ht="18.75">
      <c r="A1" s="30" t="s">
        <v>69</v>
      </c>
    </row>
    <row r="2" spans="1:57" s="37" customFormat="1"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 t="s">
        <v>12</v>
      </c>
      <c r="N2" s="32" t="s">
        <v>13</v>
      </c>
      <c r="O2" s="32" t="s">
        <v>14</v>
      </c>
      <c r="P2" s="32" t="s">
        <v>15</v>
      </c>
      <c r="Q2" s="32" t="s">
        <v>16</v>
      </c>
      <c r="R2" s="32" t="s">
        <v>17</v>
      </c>
      <c r="S2" s="32" t="s">
        <v>18</v>
      </c>
      <c r="T2" s="32" t="s">
        <v>19</v>
      </c>
      <c r="U2" s="32" t="s">
        <v>20</v>
      </c>
      <c r="V2" s="32" t="s">
        <v>21</v>
      </c>
      <c r="W2" s="32" t="s">
        <v>22</v>
      </c>
      <c r="X2" s="32" t="s">
        <v>23</v>
      </c>
      <c r="Y2" s="32" t="s">
        <v>24</v>
      </c>
      <c r="Z2" s="32" t="s">
        <v>25</v>
      </c>
      <c r="AA2" s="32" t="s">
        <v>26</v>
      </c>
      <c r="AB2" s="32" t="s">
        <v>27</v>
      </c>
      <c r="AC2" s="32" t="s">
        <v>28</v>
      </c>
      <c r="AD2" s="32" t="s">
        <v>29</v>
      </c>
      <c r="AE2" s="32" t="s">
        <v>30</v>
      </c>
      <c r="AF2" s="32" t="s">
        <v>31</v>
      </c>
      <c r="AG2" s="32" t="s">
        <v>32</v>
      </c>
      <c r="AH2" s="32" t="s">
        <v>33</v>
      </c>
      <c r="AI2" s="32" t="s">
        <v>34</v>
      </c>
      <c r="AJ2" s="32" t="s">
        <v>35</v>
      </c>
      <c r="AK2" s="32" t="s">
        <v>36</v>
      </c>
      <c r="AL2" s="32" t="s">
        <v>37</v>
      </c>
      <c r="AM2" s="32" t="s">
        <v>38</v>
      </c>
      <c r="AN2" s="32" t="s">
        <v>39</v>
      </c>
      <c r="AO2" s="32" t="s">
        <v>40</v>
      </c>
      <c r="AP2" s="32" t="s">
        <v>41</v>
      </c>
      <c r="AQ2" s="32" t="s">
        <v>42</v>
      </c>
      <c r="AR2" s="32" t="s">
        <v>43</v>
      </c>
      <c r="AS2" s="32" t="s">
        <v>44</v>
      </c>
      <c r="AT2" s="32" t="s">
        <v>45</v>
      </c>
      <c r="AU2" s="32" t="s">
        <v>46</v>
      </c>
      <c r="AV2" s="32" t="s">
        <v>47</v>
      </c>
      <c r="AW2" s="32" t="s">
        <v>48</v>
      </c>
      <c r="AX2" s="32" t="s">
        <v>49</v>
      </c>
      <c r="AY2" s="32" t="s">
        <v>50</v>
      </c>
      <c r="AZ2" s="32" t="s">
        <v>51</v>
      </c>
      <c r="BA2" s="32" t="s">
        <v>52</v>
      </c>
      <c r="BB2" s="32" t="s">
        <v>53</v>
      </c>
      <c r="BC2" s="32" t="s">
        <v>54</v>
      </c>
      <c r="BD2" s="32" t="s">
        <v>55</v>
      </c>
    </row>
    <row r="3" spans="1:57" s="38" customFormat="1">
      <c r="A3" s="38" t="s">
        <v>70</v>
      </c>
      <c r="B3" s="27">
        <v>7342</v>
      </c>
      <c r="C3" s="27">
        <v>7089</v>
      </c>
      <c r="D3" s="27">
        <v>6990</v>
      </c>
      <c r="E3" s="27">
        <v>8843</v>
      </c>
      <c r="F3" s="27">
        <v>8631</v>
      </c>
      <c r="G3" s="27">
        <v>10560</v>
      </c>
      <c r="H3" s="27">
        <v>9493</v>
      </c>
      <c r="I3" s="27">
        <v>11601</v>
      </c>
      <c r="J3" s="27">
        <v>10370</v>
      </c>
      <c r="K3" s="27">
        <v>10737</v>
      </c>
      <c r="L3" s="27">
        <v>9776</v>
      </c>
      <c r="M3" s="27">
        <v>12514</v>
      </c>
      <c r="N3" s="27">
        <v>10246</v>
      </c>
      <c r="O3" s="27">
        <v>10903</v>
      </c>
      <c r="P3" s="27">
        <v>9797</v>
      </c>
      <c r="Q3" s="27">
        <v>11716</v>
      </c>
      <c r="R3" s="27">
        <v>10401</v>
      </c>
      <c r="S3" s="27">
        <v>10370</v>
      </c>
      <c r="T3" s="27">
        <v>11226</v>
      </c>
      <c r="U3" s="27">
        <v>12118</v>
      </c>
      <c r="V3" s="27">
        <v>11507</v>
      </c>
      <c r="W3" s="27">
        <v>11139</v>
      </c>
      <c r="X3" s="27">
        <v>12772</v>
      </c>
      <c r="Y3" s="27">
        <v>16658</v>
      </c>
      <c r="Z3" s="27">
        <v>15078</v>
      </c>
      <c r="AA3" s="27">
        <v>15474</v>
      </c>
      <c r="AB3" s="27">
        <v>14162</v>
      </c>
      <c r="AC3" s="27">
        <v>17805</v>
      </c>
      <c r="AD3" s="27">
        <v>14426</v>
      </c>
      <c r="AE3" s="27">
        <v>14740</v>
      </c>
      <c r="AF3" s="27">
        <v>14366</v>
      </c>
      <c r="AG3" s="27">
        <v>19129</v>
      </c>
      <c r="AH3" s="27">
        <v>16201</v>
      </c>
      <c r="AI3" s="27">
        <v>16059</v>
      </c>
      <c r="AJ3" s="27">
        <v>16101</v>
      </c>
      <c r="AK3" s="27">
        <v>19552</v>
      </c>
      <c r="AL3" s="27">
        <v>15720</v>
      </c>
      <c r="AM3" s="27">
        <v>16472</v>
      </c>
      <c r="AN3" s="27">
        <v>15619</v>
      </c>
      <c r="AO3" s="27">
        <v>21191</v>
      </c>
      <c r="AP3" s="27">
        <v>18351</v>
      </c>
      <c r="AQ3" s="27">
        <v>18100</v>
      </c>
      <c r="AR3" s="27">
        <v>17922</v>
      </c>
      <c r="AS3" s="27">
        <v>22246</v>
      </c>
      <c r="AT3" s="27">
        <v>20346</v>
      </c>
      <c r="AU3" s="27">
        <v>18549</v>
      </c>
      <c r="AV3" s="27">
        <v>19159</v>
      </c>
      <c r="AW3" s="27">
        <v>23770</v>
      </c>
      <c r="AX3" s="27">
        <v>24859</v>
      </c>
      <c r="AY3" s="27">
        <v>23717</v>
      </c>
      <c r="AZ3" s="27">
        <v>23584</v>
      </c>
      <c r="BA3" s="27">
        <v>30212</v>
      </c>
      <c r="BB3" s="27">
        <v>25087</v>
      </c>
      <c r="BC3" s="27">
        <v>26515</v>
      </c>
      <c r="BD3" s="27">
        <v>26830</v>
      </c>
    </row>
    <row r="4" spans="1:57" s="31" customFormat="1">
      <c r="A4" s="31" t="s">
        <v>71</v>
      </c>
      <c r="B4" s="24">
        <v>42724</v>
      </c>
      <c r="C4" s="24">
        <v>41999</v>
      </c>
      <c r="D4" s="24">
        <v>42068</v>
      </c>
      <c r="E4" s="24">
        <v>42080</v>
      </c>
      <c r="F4" s="24">
        <v>43686</v>
      </c>
      <c r="G4" s="24">
        <v>46582</v>
      </c>
      <c r="H4" s="24">
        <v>47018</v>
      </c>
      <c r="I4" s="24">
        <v>47335</v>
      </c>
      <c r="J4" s="24">
        <v>47481</v>
      </c>
      <c r="K4" s="24">
        <v>47776</v>
      </c>
      <c r="L4" s="24">
        <v>47880</v>
      </c>
      <c r="M4" s="24">
        <v>47787</v>
      </c>
      <c r="N4" s="24">
        <v>47982</v>
      </c>
      <c r="O4" s="24">
        <v>50004</v>
      </c>
      <c r="P4" s="24">
        <v>47711</v>
      </c>
      <c r="Q4" s="24">
        <v>47441</v>
      </c>
      <c r="R4" s="24">
        <v>46500</v>
      </c>
      <c r="S4" s="24">
        <v>46780</v>
      </c>
      <c r="T4" s="24">
        <v>48058</v>
      </c>
      <c r="U4" s="24">
        <v>46223</v>
      </c>
      <c r="V4" s="24">
        <v>47681</v>
      </c>
      <c r="W4" s="24">
        <v>47765</v>
      </c>
      <c r="X4" s="24">
        <v>49760</v>
      </c>
      <c r="Y4" s="24">
        <v>50533</v>
      </c>
      <c r="Z4" s="24">
        <v>52011</v>
      </c>
      <c r="AA4" s="24">
        <v>52693</v>
      </c>
      <c r="AB4" s="24">
        <v>52371</v>
      </c>
      <c r="AC4" s="24">
        <v>52836</v>
      </c>
      <c r="AD4" s="24">
        <v>52001</v>
      </c>
      <c r="AE4" s="24">
        <v>53330</v>
      </c>
      <c r="AF4" s="24">
        <v>52955</v>
      </c>
      <c r="AG4" s="24">
        <v>55156</v>
      </c>
      <c r="AH4" s="24">
        <v>55263</v>
      </c>
      <c r="AI4" s="24">
        <v>55489</v>
      </c>
      <c r="AJ4" s="24">
        <v>56192</v>
      </c>
      <c r="AK4" s="24">
        <v>55556</v>
      </c>
      <c r="AL4" s="24">
        <v>55203</v>
      </c>
      <c r="AM4" s="24">
        <v>58348</v>
      </c>
      <c r="AN4" s="24">
        <v>56925</v>
      </c>
      <c r="AO4" s="24">
        <v>58678</v>
      </c>
      <c r="AP4" s="24">
        <v>59192</v>
      </c>
      <c r="AQ4" s="24">
        <v>58822</v>
      </c>
      <c r="AR4" s="24">
        <v>60736</v>
      </c>
      <c r="AS4" s="24">
        <v>60613</v>
      </c>
      <c r="AT4" s="24">
        <v>62353</v>
      </c>
      <c r="AU4" s="24">
        <v>60088</v>
      </c>
      <c r="AV4" s="24">
        <v>63056</v>
      </c>
      <c r="AW4" s="24">
        <v>63668</v>
      </c>
      <c r="AX4" s="24">
        <v>69949</v>
      </c>
      <c r="AY4" s="24">
        <v>70102</v>
      </c>
      <c r="AZ4" s="24">
        <v>70719</v>
      </c>
      <c r="BA4" s="24">
        <v>72745</v>
      </c>
      <c r="BB4" s="24">
        <v>73456</v>
      </c>
      <c r="BC4" s="24">
        <v>77266</v>
      </c>
      <c r="BD4" s="24">
        <v>80176</v>
      </c>
    </row>
    <row r="5" spans="1:57" s="38" customFormat="1">
      <c r="A5" s="38" t="s">
        <v>72</v>
      </c>
      <c r="B5" s="39">
        <f>(B3/(B4/100))</f>
        <v>17.184720531785413</v>
      </c>
      <c r="C5" s="39">
        <f t="shared" ref="C5:BD5" si="0">(C3/(C4/100))</f>
        <v>16.878973308888305</v>
      </c>
      <c r="D5" s="39">
        <f t="shared" si="0"/>
        <v>16.615955120281448</v>
      </c>
      <c r="E5" s="39">
        <f t="shared" si="0"/>
        <v>21.014733840304181</v>
      </c>
      <c r="F5" s="39">
        <f t="shared" si="0"/>
        <v>19.756901524515861</v>
      </c>
      <c r="G5" s="39">
        <f t="shared" si="0"/>
        <v>22.669700742776179</v>
      </c>
      <c r="H5" s="39">
        <f t="shared" si="0"/>
        <v>20.190139946403505</v>
      </c>
      <c r="I5" s="39">
        <f t="shared" si="0"/>
        <v>24.508291961550647</v>
      </c>
      <c r="J5" s="39">
        <f t="shared" si="0"/>
        <v>21.840315073397779</v>
      </c>
      <c r="K5" s="39">
        <f t="shared" si="0"/>
        <v>22.473626925653047</v>
      </c>
      <c r="L5" s="39">
        <f t="shared" si="0"/>
        <v>20.417710944026734</v>
      </c>
      <c r="M5" s="39">
        <f t="shared" si="0"/>
        <v>26.187038315859962</v>
      </c>
      <c r="N5" s="39">
        <f t="shared" si="0"/>
        <v>21.353841023717226</v>
      </c>
      <c r="O5" s="39">
        <f t="shared" si="0"/>
        <v>21.804255659547234</v>
      </c>
      <c r="P5" s="39">
        <f t="shared" si="0"/>
        <v>20.534048751860158</v>
      </c>
      <c r="Q5" s="39">
        <f t="shared" si="0"/>
        <v>24.69593811260302</v>
      </c>
      <c r="R5" s="39">
        <f t="shared" si="0"/>
        <v>22.36774193548387</v>
      </c>
      <c r="S5" s="39">
        <f t="shared" si="0"/>
        <v>22.167592988456605</v>
      </c>
      <c r="T5" s="39">
        <f t="shared" si="0"/>
        <v>23.359274210329186</v>
      </c>
      <c r="U5" s="39">
        <f t="shared" si="0"/>
        <v>26.216385781970015</v>
      </c>
      <c r="V5" s="39">
        <f t="shared" si="0"/>
        <v>24.133302573352069</v>
      </c>
      <c r="W5" s="39">
        <f t="shared" si="0"/>
        <v>23.320422903799855</v>
      </c>
      <c r="X5" s="39">
        <f t="shared" si="0"/>
        <v>25.667202572347264</v>
      </c>
      <c r="Y5" s="39">
        <f t="shared" si="0"/>
        <v>32.96459739180338</v>
      </c>
      <c r="Z5" s="39">
        <f t="shared" si="0"/>
        <v>28.990021341639267</v>
      </c>
      <c r="AA5" s="39">
        <f t="shared" si="0"/>
        <v>29.366329493481111</v>
      </c>
      <c r="AB5" s="39">
        <f t="shared" si="0"/>
        <v>27.041683374386587</v>
      </c>
      <c r="AC5" s="39">
        <f t="shared" si="0"/>
        <v>33.698614580967522</v>
      </c>
      <c r="AD5" s="39">
        <f t="shared" si="0"/>
        <v>27.741774196650066</v>
      </c>
      <c r="AE5" s="39">
        <f t="shared" si="0"/>
        <v>27.639227451715733</v>
      </c>
      <c r="AF5" s="39">
        <f t="shared" si="0"/>
        <v>27.128694174298936</v>
      </c>
      <c r="AG5" s="39">
        <f t="shared" si="0"/>
        <v>34.681630285009796</v>
      </c>
      <c r="AH5" s="39">
        <f t="shared" si="0"/>
        <v>29.316178998606663</v>
      </c>
      <c r="AI5" s="39">
        <f t="shared" si="0"/>
        <v>28.940871163654059</v>
      </c>
      <c r="AJ5" s="39">
        <f t="shared" si="0"/>
        <v>28.653544988610481</v>
      </c>
      <c r="AK5" s="39">
        <f t="shared" si="0"/>
        <v>35.193318453452378</v>
      </c>
      <c r="AL5" s="39">
        <f t="shared" si="0"/>
        <v>28.476713222107495</v>
      </c>
      <c r="AM5" s="39">
        <f t="shared" si="0"/>
        <v>28.230616302186878</v>
      </c>
      <c r="AN5" s="39">
        <f t="shared" si="0"/>
        <v>27.437856829161177</v>
      </c>
      <c r="AO5" s="39">
        <f t="shared" si="0"/>
        <v>36.114046150175533</v>
      </c>
      <c r="AP5" s="39">
        <f t="shared" si="0"/>
        <v>31.0025003378835</v>
      </c>
      <c r="AQ5" s="39">
        <f t="shared" si="0"/>
        <v>30.77080004080106</v>
      </c>
      <c r="AR5" s="39">
        <f t="shared" si="0"/>
        <v>29.508034773445733</v>
      </c>
      <c r="AS5" s="39">
        <f t="shared" si="0"/>
        <v>36.701697655618432</v>
      </c>
      <c r="AT5" s="39">
        <f t="shared" si="0"/>
        <v>32.630346575144742</v>
      </c>
      <c r="AU5" s="39">
        <f t="shared" si="0"/>
        <v>30.869724404207162</v>
      </c>
      <c r="AV5" s="39">
        <f t="shared" si="0"/>
        <v>30.384103019538191</v>
      </c>
      <c r="AW5" s="39">
        <f t="shared" si="0"/>
        <v>37.334296663944215</v>
      </c>
      <c r="AX5" s="39">
        <f t="shared" si="0"/>
        <v>35.538749660466912</v>
      </c>
      <c r="AY5" s="39">
        <f t="shared" si="0"/>
        <v>33.832130324384472</v>
      </c>
      <c r="AZ5" s="39">
        <f t="shared" si="0"/>
        <v>33.348887851920978</v>
      </c>
      <c r="BA5" s="39">
        <f t="shared" si="0"/>
        <v>41.531376726922808</v>
      </c>
      <c r="BB5" s="39">
        <f t="shared" si="0"/>
        <v>34.152417773905469</v>
      </c>
      <c r="BC5" s="39">
        <f t="shared" si="0"/>
        <v>34.316516967359512</v>
      </c>
      <c r="BD5" s="39">
        <f t="shared" si="0"/>
        <v>33.46387946517661</v>
      </c>
      <c r="BE5" s="39"/>
    </row>
    <row r="6" spans="1:57" s="31" customForma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</row>
    <row r="7" spans="1:57">
      <c r="A7" s="9" t="s">
        <v>57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6" t="s">
        <v>31</v>
      </c>
      <c r="AG7" s="6" t="s">
        <v>32</v>
      </c>
      <c r="AH7" s="6" t="s">
        <v>33</v>
      </c>
      <c r="AI7" s="6" t="s">
        <v>34</v>
      </c>
      <c r="AJ7" s="6" t="s">
        <v>35</v>
      </c>
      <c r="AK7" s="6" t="s">
        <v>36</v>
      </c>
      <c r="AL7" s="6" t="s">
        <v>37</v>
      </c>
      <c r="AM7" s="6" t="s">
        <v>38</v>
      </c>
      <c r="AN7" s="6" t="s">
        <v>39</v>
      </c>
      <c r="AO7" s="6" t="s">
        <v>40</v>
      </c>
      <c r="AP7" s="6" t="s">
        <v>41</v>
      </c>
      <c r="AQ7" s="6" t="s">
        <v>42</v>
      </c>
      <c r="AR7" s="6" t="s">
        <v>43</v>
      </c>
      <c r="AS7" s="6" t="s">
        <v>44</v>
      </c>
      <c r="AT7" s="6" t="s">
        <v>45</v>
      </c>
      <c r="AU7" s="6" t="s">
        <v>46</v>
      </c>
      <c r="AV7" s="6" t="s">
        <v>47</v>
      </c>
      <c r="AW7" s="6" t="s">
        <v>48</v>
      </c>
      <c r="AX7" s="6" t="s">
        <v>49</v>
      </c>
      <c r="AY7" s="6" t="s">
        <v>50</v>
      </c>
      <c r="AZ7" s="6" t="s">
        <v>51</v>
      </c>
      <c r="BA7" s="6" t="s">
        <v>52</v>
      </c>
      <c r="BB7" s="6" t="s">
        <v>53</v>
      </c>
      <c r="BC7" s="6" t="s">
        <v>54</v>
      </c>
      <c r="BD7" s="6" t="s">
        <v>55</v>
      </c>
    </row>
    <row r="8" spans="1:57">
      <c r="A8" t="s">
        <v>58</v>
      </c>
      <c r="B8" s="27">
        <v>1124</v>
      </c>
      <c r="C8" s="27">
        <v>919</v>
      </c>
      <c r="D8" s="27">
        <v>1056</v>
      </c>
      <c r="E8" s="27">
        <v>1438</v>
      </c>
      <c r="F8" s="27">
        <v>1334</v>
      </c>
      <c r="G8" s="27">
        <v>1361</v>
      </c>
      <c r="H8" s="27">
        <v>1308</v>
      </c>
      <c r="I8" s="27">
        <v>1584</v>
      </c>
      <c r="J8" s="27">
        <v>1283</v>
      </c>
      <c r="K8" s="27">
        <v>1231</v>
      </c>
      <c r="L8" s="27">
        <v>1203</v>
      </c>
      <c r="M8" s="27">
        <v>1498</v>
      </c>
      <c r="N8" s="27">
        <v>1391</v>
      </c>
      <c r="O8" s="27">
        <v>1388</v>
      </c>
      <c r="P8" s="27">
        <v>1211</v>
      </c>
      <c r="Q8" s="27">
        <v>1410</v>
      </c>
      <c r="R8" s="27">
        <v>1244</v>
      </c>
      <c r="S8" s="27">
        <v>1314</v>
      </c>
      <c r="T8" s="27">
        <v>1183</v>
      </c>
      <c r="U8" s="27">
        <v>1519</v>
      </c>
      <c r="V8" s="27">
        <v>1368</v>
      </c>
      <c r="W8" s="27">
        <v>1533</v>
      </c>
      <c r="X8" s="27">
        <v>1480</v>
      </c>
      <c r="Y8" s="27">
        <v>1961</v>
      </c>
      <c r="Z8" s="27">
        <v>1534</v>
      </c>
      <c r="AA8" s="27">
        <v>1730</v>
      </c>
      <c r="AB8" s="27">
        <v>1582</v>
      </c>
      <c r="AC8" s="27">
        <v>1787</v>
      </c>
      <c r="AD8" s="27">
        <v>1483</v>
      </c>
      <c r="AE8" s="27">
        <v>1528</v>
      </c>
      <c r="AF8" s="27">
        <v>1324</v>
      </c>
      <c r="AG8" s="27">
        <v>1592</v>
      </c>
      <c r="AH8" s="27">
        <v>1463</v>
      </c>
      <c r="AI8" s="27">
        <v>1533</v>
      </c>
      <c r="AJ8" s="27">
        <v>1430</v>
      </c>
      <c r="AK8" s="27">
        <v>1655</v>
      </c>
      <c r="AL8" s="27">
        <v>1310</v>
      </c>
      <c r="AM8" s="27">
        <v>1429</v>
      </c>
      <c r="AN8" s="27">
        <v>1462</v>
      </c>
      <c r="AO8" s="27">
        <v>1468</v>
      </c>
      <c r="AP8" s="27">
        <v>1514</v>
      </c>
      <c r="AQ8" s="27">
        <v>1500</v>
      </c>
      <c r="AR8" s="27">
        <v>1360</v>
      </c>
      <c r="AS8" s="27">
        <v>1679</v>
      </c>
      <c r="AT8" s="27">
        <v>1357</v>
      </c>
      <c r="AU8" s="27">
        <v>1257</v>
      </c>
      <c r="AV8" s="27">
        <v>1374</v>
      </c>
      <c r="AW8" s="27">
        <v>1462</v>
      </c>
      <c r="AX8" s="27">
        <v>1471</v>
      </c>
      <c r="AY8" s="27">
        <v>1465</v>
      </c>
      <c r="AZ8" s="27">
        <v>1480</v>
      </c>
      <c r="BA8" s="27">
        <v>1554</v>
      </c>
      <c r="BB8" s="27">
        <v>1385</v>
      </c>
      <c r="BC8" s="27">
        <v>1457</v>
      </c>
      <c r="BD8" s="27">
        <v>1332</v>
      </c>
    </row>
    <row r="9" spans="1:57">
      <c r="A9" t="s">
        <v>59</v>
      </c>
      <c r="B9" s="27">
        <v>2828</v>
      </c>
      <c r="C9" s="27">
        <v>2742</v>
      </c>
      <c r="D9" s="27">
        <v>2833</v>
      </c>
      <c r="E9" s="27">
        <v>3412</v>
      </c>
      <c r="F9" s="27">
        <v>3268</v>
      </c>
      <c r="G9" s="27">
        <v>3721</v>
      </c>
      <c r="H9" s="27">
        <v>3932</v>
      </c>
      <c r="I9" s="27">
        <v>4383</v>
      </c>
      <c r="J9" s="27">
        <v>4440</v>
      </c>
      <c r="K9" s="27">
        <v>4227</v>
      </c>
      <c r="L9" s="27">
        <v>4073</v>
      </c>
      <c r="M9" s="27">
        <v>5192</v>
      </c>
      <c r="N9" s="27">
        <v>4119</v>
      </c>
      <c r="O9" s="27">
        <v>4346</v>
      </c>
      <c r="P9" s="27">
        <v>3718</v>
      </c>
      <c r="Q9" s="27">
        <v>4453</v>
      </c>
      <c r="R9" s="27">
        <v>3941</v>
      </c>
      <c r="S9" s="27">
        <v>3830</v>
      </c>
      <c r="T9" s="27">
        <v>5188</v>
      </c>
      <c r="U9" s="27">
        <v>4575</v>
      </c>
      <c r="V9" s="27">
        <v>4446</v>
      </c>
      <c r="W9" s="27">
        <v>4217</v>
      </c>
      <c r="X9" s="27">
        <v>5717</v>
      </c>
      <c r="Y9" s="27">
        <v>7639</v>
      </c>
      <c r="Z9" s="27">
        <v>6726</v>
      </c>
      <c r="AA9" s="27">
        <v>6897</v>
      </c>
      <c r="AB9" s="27">
        <v>6283</v>
      </c>
      <c r="AC9" s="27">
        <v>7848</v>
      </c>
      <c r="AD9" s="27">
        <v>6455</v>
      </c>
      <c r="AE9" s="27">
        <v>6353</v>
      </c>
      <c r="AF9" s="27">
        <v>6272</v>
      </c>
      <c r="AG9" s="27">
        <v>8857</v>
      </c>
      <c r="AH9" s="27">
        <v>7401</v>
      </c>
      <c r="AI9" s="27">
        <v>7002</v>
      </c>
      <c r="AJ9" s="27">
        <v>7306</v>
      </c>
      <c r="AK9" s="27">
        <v>8326</v>
      </c>
      <c r="AL9" s="27">
        <v>6849</v>
      </c>
      <c r="AM9" s="27">
        <v>7165</v>
      </c>
      <c r="AN9" s="27">
        <v>6963</v>
      </c>
      <c r="AO9" s="27">
        <v>9178</v>
      </c>
      <c r="AP9" s="27">
        <v>8235</v>
      </c>
      <c r="AQ9" s="27">
        <v>7633</v>
      </c>
      <c r="AR9" s="27">
        <v>7323</v>
      </c>
      <c r="AS9" s="27">
        <v>9238</v>
      </c>
      <c r="AT9" s="27">
        <v>8382</v>
      </c>
      <c r="AU9" s="27">
        <v>7923</v>
      </c>
      <c r="AV9" s="27">
        <v>7876</v>
      </c>
      <c r="AW9" s="27">
        <v>9899</v>
      </c>
      <c r="AX9" s="27">
        <v>11065</v>
      </c>
      <c r="AY9" s="27">
        <v>10892</v>
      </c>
      <c r="AZ9" s="27">
        <v>10720</v>
      </c>
      <c r="BA9" s="27">
        <v>13489</v>
      </c>
      <c r="BB9" s="27">
        <v>10608</v>
      </c>
      <c r="BC9" s="27">
        <v>11626</v>
      </c>
      <c r="BD9" s="27">
        <v>11480</v>
      </c>
    </row>
    <row r="10" spans="1:57">
      <c r="A10" t="s">
        <v>60</v>
      </c>
      <c r="B10" s="27">
        <v>226</v>
      </c>
      <c r="C10" s="27">
        <v>218</v>
      </c>
      <c r="D10" s="27">
        <v>184</v>
      </c>
      <c r="E10" s="27">
        <v>214</v>
      </c>
      <c r="F10" s="27">
        <v>557</v>
      </c>
      <c r="G10" s="27">
        <v>947</v>
      </c>
      <c r="H10" s="27">
        <v>564</v>
      </c>
      <c r="I10" s="27">
        <v>966</v>
      </c>
      <c r="J10" s="27">
        <v>622</v>
      </c>
      <c r="K10" s="27">
        <v>935</v>
      </c>
      <c r="L10" s="27">
        <v>722</v>
      </c>
      <c r="M10" s="27">
        <v>731</v>
      </c>
      <c r="N10" s="27">
        <v>496</v>
      </c>
      <c r="O10" s="27">
        <v>554</v>
      </c>
      <c r="P10" s="27">
        <v>559</v>
      </c>
      <c r="Q10" s="27">
        <v>696</v>
      </c>
      <c r="R10" s="27">
        <v>698</v>
      </c>
      <c r="S10" s="27">
        <v>679</v>
      </c>
      <c r="T10" s="27">
        <v>685</v>
      </c>
      <c r="U10" s="27">
        <v>869</v>
      </c>
      <c r="V10" s="27">
        <v>816</v>
      </c>
      <c r="W10" s="27">
        <v>814</v>
      </c>
      <c r="X10" s="27">
        <v>898</v>
      </c>
      <c r="Y10" s="27">
        <v>1143</v>
      </c>
      <c r="Z10" s="27">
        <v>997</v>
      </c>
      <c r="AA10" s="27">
        <v>1185</v>
      </c>
      <c r="AB10" s="27">
        <v>1018</v>
      </c>
      <c r="AC10" s="27">
        <v>1506</v>
      </c>
      <c r="AD10" s="27">
        <v>1105</v>
      </c>
      <c r="AE10" s="27">
        <v>1138</v>
      </c>
      <c r="AF10" s="27">
        <v>1236</v>
      </c>
      <c r="AG10" s="27">
        <v>1314</v>
      </c>
      <c r="AH10" s="27">
        <v>1345</v>
      </c>
      <c r="AI10" s="27">
        <v>1261</v>
      </c>
      <c r="AJ10" s="27">
        <v>1133</v>
      </c>
      <c r="AK10" s="27">
        <v>1384</v>
      </c>
      <c r="AL10" s="27">
        <v>1273</v>
      </c>
      <c r="AM10" s="27">
        <v>1342</v>
      </c>
      <c r="AN10" s="27">
        <v>1068</v>
      </c>
      <c r="AO10" s="27">
        <v>1984</v>
      </c>
      <c r="AP10" s="27">
        <v>1674</v>
      </c>
      <c r="AQ10" s="27">
        <v>1620</v>
      </c>
      <c r="AR10" s="27">
        <v>1703</v>
      </c>
      <c r="AS10" s="27">
        <v>2207</v>
      </c>
      <c r="AT10" s="27">
        <v>2379</v>
      </c>
      <c r="AU10" s="27">
        <v>1786</v>
      </c>
      <c r="AV10" s="27">
        <v>1935</v>
      </c>
      <c r="AW10" s="27">
        <v>2343</v>
      </c>
      <c r="AX10" s="27">
        <v>2197</v>
      </c>
      <c r="AY10" s="27">
        <v>2155</v>
      </c>
      <c r="AZ10" s="27">
        <v>2013</v>
      </c>
      <c r="BA10" s="27">
        <v>3382</v>
      </c>
      <c r="BB10" s="27">
        <v>2434</v>
      </c>
      <c r="BC10" s="27">
        <v>2845</v>
      </c>
      <c r="BD10" s="27">
        <v>2380</v>
      </c>
    </row>
    <row r="11" spans="1:57">
      <c r="A11" t="s">
        <v>61</v>
      </c>
      <c r="B11" s="27">
        <v>444</v>
      </c>
      <c r="C11" s="27">
        <v>472</v>
      </c>
      <c r="D11" s="27">
        <v>492</v>
      </c>
      <c r="E11" s="27">
        <v>582</v>
      </c>
      <c r="F11" s="27">
        <v>553</v>
      </c>
      <c r="G11" s="27">
        <v>687</v>
      </c>
      <c r="H11" s="27">
        <v>700</v>
      </c>
      <c r="I11" s="27">
        <v>710</v>
      </c>
      <c r="J11" s="27">
        <v>586</v>
      </c>
      <c r="K11" s="27">
        <v>732</v>
      </c>
      <c r="L11" s="27">
        <v>675</v>
      </c>
      <c r="M11" s="27">
        <v>700</v>
      </c>
      <c r="N11" s="27">
        <v>610</v>
      </c>
      <c r="O11" s="27">
        <v>688</v>
      </c>
      <c r="P11" s="27">
        <v>629</v>
      </c>
      <c r="Q11" s="27">
        <v>782</v>
      </c>
      <c r="R11" s="27">
        <v>583</v>
      </c>
      <c r="S11" s="27">
        <v>508</v>
      </c>
      <c r="T11" s="27">
        <v>550</v>
      </c>
      <c r="U11" s="27">
        <v>796</v>
      </c>
      <c r="V11" s="27">
        <v>658</v>
      </c>
      <c r="W11" s="27">
        <v>527</v>
      </c>
      <c r="X11" s="27">
        <v>632</v>
      </c>
      <c r="Y11" s="27">
        <v>878</v>
      </c>
      <c r="Z11" s="27">
        <v>820</v>
      </c>
      <c r="AA11" s="27">
        <v>788</v>
      </c>
      <c r="AB11" s="27">
        <v>778</v>
      </c>
      <c r="AC11" s="27">
        <v>1063</v>
      </c>
      <c r="AD11" s="27">
        <v>646</v>
      </c>
      <c r="AE11" s="27">
        <v>588</v>
      </c>
      <c r="AF11" s="27">
        <v>618</v>
      </c>
      <c r="AG11" s="27">
        <v>903</v>
      </c>
      <c r="AH11" s="27">
        <v>701</v>
      </c>
      <c r="AI11" s="27">
        <v>576</v>
      </c>
      <c r="AJ11" s="27">
        <v>654</v>
      </c>
      <c r="AK11" s="27">
        <v>877</v>
      </c>
      <c r="AL11" s="27">
        <v>574</v>
      </c>
      <c r="AM11" s="27">
        <v>598</v>
      </c>
      <c r="AN11" s="27">
        <v>617</v>
      </c>
      <c r="AO11" s="27">
        <v>828</v>
      </c>
      <c r="AP11" s="27">
        <v>560</v>
      </c>
      <c r="AQ11" s="27">
        <v>577</v>
      </c>
      <c r="AR11" s="27">
        <v>666</v>
      </c>
      <c r="AS11" s="27">
        <v>758</v>
      </c>
      <c r="AT11" s="27">
        <v>503</v>
      </c>
      <c r="AU11" s="27">
        <v>531</v>
      </c>
      <c r="AV11" s="27">
        <v>545</v>
      </c>
      <c r="AW11" s="27">
        <v>770</v>
      </c>
      <c r="AX11" s="27">
        <v>587</v>
      </c>
      <c r="AY11" s="27">
        <v>473</v>
      </c>
      <c r="AZ11" s="27">
        <v>652</v>
      </c>
      <c r="BA11" s="27">
        <v>762</v>
      </c>
      <c r="BB11" s="27">
        <v>676</v>
      </c>
      <c r="BC11" s="27">
        <v>618</v>
      </c>
      <c r="BD11" s="27">
        <v>801</v>
      </c>
    </row>
    <row r="12" spans="1:57">
      <c r="A12" t="s">
        <v>62</v>
      </c>
      <c r="B12" s="27">
        <v>2603</v>
      </c>
      <c r="C12" s="27">
        <v>2626</v>
      </c>
      <c r="D12" s="27">
        <v>2326</v>
      </c>
      <c r="E12" s="27">
        <v>2985</v>
      </c>
      <c r="F12" s="27">
        <v>2764</v>
      </c>
      <c r="G12" s="27">
        <v>3405</v>
      </c>
      <c r="H12" s="27">
        <v>2697</v>
      </c>
      <c r="I12" s="27">
        <v>3548</v>
      </c>
      <c r="J12" s="27">
        <v>3091</v>
      </c>
      <c r="K12" s="27">
        <v>3284</v>
      </c>
      <c r="L12" s="27">
        <v>2785</v>
      </c>
      <c r="M12" s="27">
        <v>3632</v>
      </c>
      <c r="N12" s="27">
        <v>3262</v>
      </c>
      <c r="O12" s="27">
        <v>3561</v>
      </c>
      <c r="P12" s="27">
        <v>3328</v>
      </c>
      <c r="Q12" s="27">
        <v>3965</v>
      </c>
      <c r="R12" s="27">
        <v>3500</v>
      </c>
      <c r="S12" s="27">
        <v>3622</v>
      </c>
      <c r="T12" s="27">
        <v>3226</v>
      </c>
      <c r="U12" s="27">
        <v>3912</v>
      </c>
      <c r="V12" s="27">
        <v>3739</v>
      </c>
      <c r="W12" s="27">
        <v>3590</v>
      </c>
      <c r="X12" s="27">
        <v>3536</v>
      </c>
      <c r="Y12" s="27">
        <v>4429</v>
      </c>
      <c r="Z12" s="27">
        <v>4592</v>
      </c>
      <c r="AA12" s="27">
        <v>4459</v>
      </c>
      <c r="AB12" s="27">
        <v>4017</v>
      </c>
      <c r="AC12" s="27">
        <v>5105</v>
      </c>
      <c r="AD12" s="27">
        <v>4237</v>
      </c>
      <c r="AE12" s="27">
        <v>4574</v>
      </c>
      <c r="AF12" s="27">
        <v>4298</v>
      </c>
      <c r="AG12" s="27">
        <v>5827</v>
      </c>
      <c r="AH12" s="27">
        <v>4572</v>
      </c>
      <c r="AI12" s="27">
        <v>4968</v>
      </c>
      <c r="AJ12" s="27">
        <v>4876</v>
      </c>
      <c r="AK12" s="27">
        <v>6535</v>
      </c>
      <c r="AL12" s="27">
        <v>4955</v>
      </c>
      <c r="AM12" s="27">
        <v>5127</v>
      </c>
      <c r="AN12" s="27">
        <v>4744</v>
      </c>
      <c r="AO12" s="27">
        <v>6797</v>
      </c>
      <c r="AP12" s="27">
        <v>5418</v>
      </c>
      <c r="AQ12" s="27">
        <v>5594</v>
      </c>
      <c r="AR12" s="27">
        <v>5603</v>
      </c>
      <c r="AS12" s="27">
        <v>6997</v>
      </c>
      <c r="AT12" s="27">
        <v>6188</v>
      </c>
      <c r="AU12" s="27">
        <v>5692</v>
      </c>
      <c r="AV12" s="27">
        <v>5784</v>
      </c>
      <c r="AW12" s="27">
        <v>7416</v>
      </c>
      <c r="AX12" s="27">
        <v>7631</v>
      </c>
      <c r="AY12" s="27">
        <v>6809</v>
      </c>
      <c r="AZ12" s="27">
        <v>6762</v>
      </c>
      <c r="BA12" s="27">
        <v>8677</v>
      </c>
      <c r="BB12" s="27">
        <v>7589</v>
      </c>
      <c r="BC12" s="27">
        <v>7681</v>
      </c>
      <c r="BD12" s="27">
        <v>8267</v>
      </c>
    </row>
    <row r="13" spans="1:57">
      <c r="A13" t="s">
        <v>63</v>
      </c>
      <c r="B13" s="27">
        <v>117</v>
      </c>
      <c r="C13" s="27">
        <v>112</v>
      </c>
      <c r="D13" s="27">
        <v>99</v>
      </c>
      <c r="E13" s="27">
        <v>212</v>
      </c>
      <c r="F13" s="27">
        <v>155</v>
      </c>
      <c r="G13" s="27">
        <v>439</v>
      </c>
      <c r="H13" s="27">
        <v>292</v>
      </c>
      <c r="I13" s="27">
        <v>410</v>
      </c>
      <c r="J13" s="27">
        <v>348</v>
      </c>
      <c r="K13" s="27">
        <v>328</v>
      </c>
      <c r="L13" s="27">
        <v>318</v>
      </c>
      <c r="M13" s="27">
        <v>761</v>
      </c>
      <c r="N13" s="27">
        <v>368</v>
      </c>
      <c r="O13" s="27">
        <v>366</v>
      </c>
      <c r="P13" s="27">
        <v>352</v>
      </c>
      <c r="Q13" s="27">
        <v>410</v>
      </c>
      <c r="R13" s="27">
        <v>435</v>
      </c>
      <c r="S13" s="27">
        <v>417</v>
      </c>
      <c r="T13" s="27">
        <v>394</v>
      </c>
      <c r="U13" s="27">
        <v>447</v>
      </c>
      <c r="V13" s="27">
        <v>480</v>
      </c>
      <c r="W13" s="27">
        <v>458</v>
      </c>
      <c r="X13" s="27">
        <v>509</v>
      </c>
      <c r="Y13" s="27">
        <v>608</v>
      </c>
      <c r="Z13" s="27">
        <v>409</v>
      </c>
      <c r="AA13" s="27">
        <v>415</v>
      </c>
      <c r="AB13" s="27">
        <v>484</v>
      </c>
      <c r="AC13" s="27">
        <v>496</v>
      </c>
      <c r="AD13" s="27">
        <v>500</v>
      </c>
      <c r="AE13" s="27">
        <v>559</v>
      </c>
      <c r="AF13" s="27">
        <v>618</v>
      </c>
      <c r="AG13" s="27">
        <v>636</v>
      </c>
      <c r="AH13" s="27">
        <v>719</v>
      </c>
      <c r="AI13" s="27">
        <v>719</v>
      </c>
      <c r="AJ13" s="27">
        <v>702</v>
      </c>
      <c r="AK13" s="27">
        <v>775</v>
      </c>
      <c r="AL13" s="27">
        <v>759</v>
      </c>
      <c r="AM13" s="27">
        <v>811</v>
      </c>
      <c r="AN13" s="27">
        <v>765</v>
      </c>
      <c r="AO13" s="27">
        <v>936</v>
      </c>
      <c r="AP13" s="27">
        <v>950</v>
      </c>
      <c r="AQ13" s="27">
        <v>1176</v>
      </c>
      <c r="AR13" s="27">
        <v>1267</v>
      </c>
      <c r="AS13" s="27">
        <v>1367</v>
      </c>
      <c r="AT13" s="27">
        <v>1537</v>
      </c>
      <c r="AU13" s="27">
        <v>1360</v>
      </c>
      <c r="AV13" s="27">
        <v>1645</v>
      </c>
      <c r="AW13" s="27">
        <v>1880</v>
      </c>
      <c r="AX13" s="27">
        <v>1908</v>
      </c>
      <c r="AY13" s="27">
        <v>1923</v>
      </c>
      <c r="AZ13" s="27">
        <v>1957</v>
      </c>
      <c r="BA13" s="27">
        <v>2348</v>
      </c>
      <c r="BB13" s="27">
        <v>2395</v>
      </c>
      <c r="BC13" s="27">
        <v>2288</v>
      </c>
      <c r="BD13" s="27">
        <v>2570</v>
      </c>
    </row>
    <row r="14" spans="1:57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57">
      <c r="AU15" s="3"/>
      <c r="AY15" s="3"/>
    </row>
    <row r="16" spans="1:57">
      <c r="I16" s="6">
        <v>2021</v>
      </c>
      <c r="J16" s="6">
        <v>2020</v>
      </c>
      <c r="K16" s="7" t="s">
        <v>64</v>
      </c>
      <c r="L16" s="6" t="s">
        <v>64</v>
      </c>
    </row>
    <row r="17" spans="9:12">
      <c r="I17" s="5" t="s">
        <v>65</v>
      </c>
      <c r="J17" s="5" t="s">
        <v>65</v>
      </c>
      <c r="K17" s="7" t="s">
        <v>65</v>
      </c>
      <c r="L17" s="6" t="s">
        <v>66</v>
      </c>
    </row>
    <row r="18" spans="9:12">
      <c r="I18" s="3">
        <f>SUM(AX3:BA3)</f>
        <v>102372</v>
      </c>
      <c r="J18" s="3">
        <f>SUM(AT3:AW3)</f>
        <v>81824</v>
      </c>
      <c r="K18" s="3">
        <f>(I18-J18)</f>
        <v>20548</v>
      </c>
      <c r="L18" s="4">
        <f>(K18/(J18/100))</f>
        <v>25.112436448963628</v>
      </c>
    </row>
    <row r="20" spans="9:12">
      <c r="I20" s="6" t="s">
        <v>67</v>
      </c>
      <c r="J20" s="6" t="s">
        <v>68</v>
      </c>
      <c r="K20" s="6" t="s">
        <v>64</v>
      </c>
      <c r="L20" s="6" t="s">
        <v>64</v>
      </c>
    </row>
    <row r="21" spans="9:12">
      <c r="I21" s="5" t="s">
        <v>65</v>
      </c>
      <c r="J21" s="5" t="s">
        <v>65</v>
      </c>
      <c r="K21" s="12" t="s">
        <v>65</v>
      </c>
      <c r="L21" s="6" t="s">
        <v>66</v>
      </c>
    </row>
    <row r="22" spans="9:12">
      <c r="I22" s="3">
        <f>SUM(BD3)</f>
        <v>26830</v>
      </c>
      <c r="J22" s="3">
        <f>SUM(AZ3)</f>
        <v>23584</v>
      </c>
      <c r="K22" s="3">
        <f>(I22-J22)</f>
        <v>3246</v>
      </c>
      <c r="L22" s="4">
        <f>(K22/(J22/100))</f>
        <v>13.763568521031207</v>
      </c>
    </row>
    <row r="27" spans="9:12">
      <c r="K27" s="3"/>
      <c r="L27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A19"/>
  <sheetViews>
    <sheetView workbookViewId="0"/>
  </sheetViews>
  <sheetFormatPr defaultRowHeight="15"/>
  <cols>
    <col min="1" max="1" width="48.42578125" bestFit="1" customWidth="1"/>
    <col min="2" max="36" width="10.7109375" bestFit="1" customWidth="1"/>
    <col min="37" max="40" width="11.7109375" bestFit="1" customWidth="1"/>
  </cols>
  <sheetData>
    <row r="1" spans="1:53" ht="18.75">
      <c r="A1" s="2" t="s">
        <v>73</v>
      </c>
    </row>
    <row r="2" spans="1:53" s="6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</row>
    <row r="3" spans="1:53" s="1" customFormat="1">
      <c r="A3" s="1" t="s">
        <v>56</v>
      </c>
      <c r="B3" s="36">
        <v>79318.64</v>
      </c>
      <c r="C3" s="36">
        <v>79101</v>
      </c>
      <c r="D3" s="36">
        <v>79333.06</v>
      </c>
      <c r="E3" s="36">
        <v>79328.5</v>
      </c>
      <c r="F3" s="36">
        <v>79652.59</v>
      </c>
      <c r="G3" s="36">
        <v>80126.009999999995</v>
      </c>
      <c r="H3" s="36">
        <v>80478.149999999994</v>
      </c>
      <c r="I3" s="36">
        <v>79922.42</v>
      </c>
      <c r="J3" s="36">
        <v>80529.67</v>
      </c>
      <c r="K3" s="36">
        <v>80983.11</v>
      </c>
      <c r="L3" s="36">
        <v>81455.12</v>
      </c>
      <c r="M3" s="36">
        <v>82501.740000000005</v>
      </c>
      <c r="N3" s="36">
        <v>82822.84</v>
      </c>
      <c r="O3" s="36">
        <v>83536.94</v>
      </c>
      <c r="P3" s="36">
        <v>84113.54</v>
      </c>
      <c r="Q3" s="36">
        <v>84674.9</v>
      </c>
      <c r="R3" s="36">
        <v>85478.87</v>
      </c>
      <c r="S3" s="36">
        <v>85773.31</v>
      </c>
      <c r="T3" s="36">
        <v>86578.05</v>
      </c>
      <c r="U3" s="36">
        <v>87321.1</v>
      </c>
      <c r="V3" s="36">
        <v>88276.3</v>
      </c>
      <c r="W3" s="36">
        <v>89035.6</v>
      </c>
      <c r="X3" s="36">
        <v>89875.25</v>
      </c>
      <c r="Y3" s="36">
        <v>90286.02</v>
      </c>
      <c r="Z3" s="36">
        <v>90893.33</v>
      </c>
      <c r="AA3" s="36">
        <v>91652.800000000003</v>
      </c>
      <c r="AB3" s="36">
        <v>93325.94</v>
      </c>
      <c r="AC3" s="36">
        <v>94397.06</v>
      </c>
      <c r="AD3" s="36">
        <v>94238.24</v>
      </c>
      <c r="AE3" s="36">
        <v>93864.29</v>
      </c>
      <c r="AF3" s="36">
        <v>93985.86</v>
      </c>
      <c r="AG3" s="36">
        <v>95258.69</v>
      </c>
      <c r="AH3" s="36">
        <v>96853.86</v>
      </c>
      <c r="AI3" s="36">
        <v>98491.13</v>
      </c>
      <c r="AJ3" s="36">
        <v>99727.11</v>
      </c>
      <c r="AK3" s="36">
        <v>101402.2</v>
      </c>
      <c r="AL3" s="36">
        <v>102957.7</v>
      </c>
      <c r="AM3" s="36">
        <v>104890.3</v>
      </c>
      <c r="AN3" s="36">
        <v>106398.6</v>
      </c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</row>
    <row r="4" spans="1:5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53">
      <c r="A5" s="1" t="s">
        <v>57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</row>
    <row r="6" spans="1:53">
      <c r="A6" t="s">
        <v>58</v>
      </c>
      <c r="B6" s="27">
        <v>4486</v>
      </c>
      <c r="C6" s="27">
        <v>4514</v>
      </c>
      <c r="D6" s="27">
        <v>4475</v>
      </c>
      <c r="E6" s="27">
        <v>4578</v>
      </c>
      <c r="F6" s="27">
        <v>4700</v>
      </c>
      <c r="G6" s="27">
        <v>4743</v>
      </c>
      <c r="H6" s="27">
        <v>4765</v>
      </c>
      <c r="I6" s="27">
        <v>4505</v>
      </c>
      <c r="J6" s="27">
        <v>4717</v>
      </c>
      <c r="K6" s="27">
        <v>4648</v>
      </c>
      <c r="L6" s="27">
        <v>4602</v>
      </c>
      <c r="M6" s="27">
        <v>4610</v>
      </c>
      <c r="N6" s="27">
        <v>4066</v>
      </c>
      <c r="O6" s="27">
        <v>4053</v>
      </c>
      <c r="P6" s="27">
        <v>4010</v>
      </c>
      <c r="Q6" s="27">
        <v>4060</v>
      </c>
      <c r="R6" s="27">
        <v>3972</v>
      </c>
      <c r="S6" s="27">
        <v>3908</v>
      </c>
      <c r="T6" s="27">
        <v>3977</v>
      </c>
      <c r="U6" s="27">
        <v>4381</v>
      </c>
      <c r="V6" s="27">
        <v>4360</v>
      </c>
      <c r="W6" s="27">
        <v>4460</v>
      </c>
      <c r="X6" s="27">
        <v>4573</v>
      </c>
      <c r="Y6" s="27">
        <v>4295</v>
      </c>
      <c r="Z6" s="27">
        <v>4204</v>
      </c>
      <c r="AA6" s="27">
        <v>4170</v>
      </c>
      <c r="AB6" s="27">
        <v>4257</v>
      </c>
      <c r="AC6" s="27">
        <v>4284</v>
      </c>
      <c r="AD6" s="27">
        <v>4377</v>
      </c>
      <c r="AE6" s="27">
        <v>4223</v>
      </c>
      <c r="AF6" s="27">
        <v>4033</v>
      </c>
      <c r="AG6" s="27">
        <v>4024</v>
      </c>
      <c r="AH6" s="27">
        <v>4021</v>
      </c>
      <c r="AI6" s="27">
        <v>4195</v>
      </c>
      <c r="AJ6" s="27">
        <v>4253</v>
      </c>
      <c r="AK6" s="27">
        <v>4350</v>
      </c>
      <c r="AL6" s="27">
        <v>4248</v>
      </c>
      <c r="AM6" s="27">
        <v>3979</v>
      </c>
      <c r="AN6" s="27">
        <v>3904</v>
      </c>
    </row>
    <row r="7" spans="1:53">
      <c r="A7" t="s">
        <v>59</v>
      </c>
      <c r="B7" s="27">
        <v>14124</v>
      </c>
      <c r="C7" s="27">
        <v>13904</v>
      </c>
      <c r="D7" s="27">
        <v>13935</v>
      </c>
      <c r="E7" s="27">
        <v>13830</v>
      </c>
      <c r="F7" s="27">
        <v>13571</v>
      </c>
      <c r="G7" s="27">
        <v>13582</v>
      </c>
      <c r="H7" s="27">
        <v>13494</v>
      </c>
      <c r="I7" s="27">
        <v>13482</v>
      </c>
      <c r="J7" s="27">
        <v>13351</v>
      </c>
      <c r="K7" s="27">
        <v>13287</v>
      </c>
      <c r="L7" s="27">
        <v>13171</v>
      </c>
      <c r="M7" s="27">
        <v>13058</v>
      </c>
      <c r="N7" s="27">
        <v>13028</v>
      </c>
      <c r="O7" s="27">
        <v>12975</v>
      </c>
      <c r="P7" s="27">
        <v>12845</v>
      </c>
      <c r="Q7" s="27">
        <v>12665</v>
      </c>
      <c r="R7" s="27">
        <v>12642</v>
      </c>
      <c r="S7" s="27">
        <v>12525</v>
      </c>
      <c r="T7" s="27">
        <v>12435</v>
      </c>
      <c r="U7" s="27">
        <v>12291</v>
      </c>
      <c r="V7" s="27">
        <v>12284</v>
      </c>
      <c r="W7" s="27">
        <v>12222</v>
      </c>
      <c r="X7" s="27">
        <v>12194</v>
      </c>
      <c r="Y7" s="27">
        <v>12284</v>
      </c>
      <c r="Z7" s="27">
        <v>12088</v>
      </c>
      <c r="AA7" s="27">
        <v>12072</v>
      </c>
      <c r="AB7" s="27">
        <v>12148</v>
      </c>
      <c r="AC7" s="27">
        <v>12128</v>
      </c>
      <c r="AD7" s="27">
        <v>11967</v>
      </c>
      <c r="AE7" s="27">
        <v>11766</v>
      </c>
      <c r="AF7" s="27">
        <v>11682</v>
      </c>
      <c r="AG7" s="27">
        <v>11749</v>
      </c>
      <c r="AH7" s="27">
        <v>11801</v>
      </c>
      <c r="AI7" s="27">
        <v>11699</v>
      </c>
      <c r="AJ7" s="27">
        <v>11456</v>
      </c>
      <c r="AK7" s="27">
        <v>11352</v>
      </c>
      <c r="AL7" s="27">
        <v>11500</v>
      </c>
      <c r="AM7" s="27">
        <v>11945</v>
      </c>
      <c r="AN7" s="27">
        <v>12108</v>
      </c>
    </row>
    <row r="8" spans="1:53">
      <c r="A8" t="s">
        <v>60</v>
      </c>
      <c r="B8" s="27">
        <v>3291</v>
      </c>
      <c r="C8" s="27">
        <v>3326</v>
      </c>
      <c r="D8" s="27">
        <v>3404</v>
      </c>
      <c r="E8" s="27">
        <v>3447</v>
      </c>
      <c r="F8" s="27">
        <v>3506</v>
      </c>
      <c r="G8" s="27">
        <v>3398</v>
      </c>
      <c r="H8" s="27">
        <v>3488</v>
      </c>
      <c r="I8" s="27">
        <v>3606</v>
      </c>
      <c r="J8" s="27">
        <v>3997</v>
      </c>
      <c r="K8" s="27">
        <v>4116</v>
      </c>
      <c r="L8" s="27">
        <v>4216</v>
      </c>
      <c r="M8" s="27">
        <v>4373</v>
      </c>
      <c r="N8" s="27">
        <v>4386</v>
      </c>
      <c r="O8" s="27">
        <v>4529</v>
      </c>
      <c r="P8" s="27">
        <v>4702</v>
      </c>
      <c r="Q8" s="27">
        <v>4837</v>
      </c>
      <c r="R8" s="27">
        <v>4950</v>
      </c>
      <c r="S8" s="27">
        <v>5062</v>
      </c>
      <c r="T8" s="27">
        <v>5127</v>
      </c>
      <c r="U8" s="27">
        <v>5218</v>
      </c>
      <c r="V8" s="27">
        <v>5362</v>
      </c>
      <c r="W8" s="27">
        <v>5481</v>
      </c>
      <c r="X8" s="27">
        <v>5608</v>
      </c>
      <c r="Y8" s="27">
        <v>5708</v>
      </c>
      <c r="Z8" s="27">
        <v>5823</v>
      </c>
      <c r="AA8" s="27">
        <v>5977</v>
      </c>
      <c r="AB8" s="27">
        <v>6089</v>
      </c>
      <c r="AC8" s="27">
        <v>6181</v>
      </c>
      <c r="AD8" s="27">
        <v>6261</v>
      </c>
      <c r="AE8" s="27">
        <v>6273</v>
      </c>
      <c r="AF8" s="27">
        <v>6379</v>
      </c>
      <c r="AG8" s="27">
        <v>6708</v>
      </c>
      <c r="AH8" s="27">
        <v>6954</v>
      </c>
      <c r="AI8" s="27">
        <v>7152</v>
      </c>
      <c r="AJ8" s="27">
        <v>7330</v>
      </c>
      <c r="AK8" s="27">
        <v>7502</v>
      </c>
      <c r="AL8" s="27">
        <v>7684</v>
      </c>
      <c r="AM8" s="27">
        <v>7905</v>
      </c>
      <c r="AN8" s="27">
        <v>8063</v>
      </c>
    </row>
    <row r="9" spans="1:53">
      <c r="A9" t="s">
        <v>61</v>
      </c>
      <c r="B9" s="27">
        <v>13876</v>
      </c>
      <c r="C9" s="27">
        <v>13702</v>
      </c>
      <c r="D9" s="27">
        <v>13735</v>
      </c>
      <c r="E9" s="27">
        <v>13297</v>
      </c>
      <c r="F9" s="27">
        <v>13367</v>
      </c>
      <c r="G9" s="27">
        <v>13483</v>
      </c>
      <c r="H9" s="27">
        <v>13510</v>
      </c>
      <c r="I9" s="27">
        <v>12664</v>
      </c>
      <c r="J9" s="27">
        <v>12758</v>
      </c>
      <c r="K9" s="27">
        <v>12721</v>
      </c>
      <c r="L9" s="27">
        <v>12728</v>
      </c>
      <c r="M9" s="27">
        <v>12861</v>
      </c>
      <c r="N9" s="27">
        <v>12606</v>
      </c>
      <c r="O9" s="27">
        <v>12706</v>
      </c>
      <c r="P9" s="27">
        <v>12709</v>
      </c>
      <c r="Q9" s="27">
        <v>12655</v>
      </c>
      <c r="R9" s="27">
        <v>12575</v>
      </c>
      <c r="S9" s="27">
        <v>12572</v>
      </c>
      <c r="T9" s="27">
        <v>12690</v>
      </c>
      <c r="U9" s="27">
        <v>12622</v>
      </c>
      <c r="V9" s="27">
        <v>12955</v>
      </c>
      <c r="W9" s="27">
        <v>12692</v>
      </c>
      <c r="X9" s="27">
        <v>12524</v>
      </c>
      <c r="Y9" s="27">
        <v>12525</v>
      </c>
      <c r="Z9" s="27">
        <v>12590</v>
      </c>
      <c r="AA9" s="27">
        <v>12591</v>
      </c>
      <c r="AB9" s="27">
        <v>13391</v>
      </c>
      <c r="AC9" s="27">
        <v>13580</v>
      </c>
      <c r="AD9" s="27">
        <v>13424</v>
      </c>
      <c r="AE9" s="27">
        <v>13489</v>
      </c>
      <c r="AF9" s="27">
        <v>13498</v>
      </c>
      <c r="AG9" s="27">
        <v>13355</v>
      </c>
      <c r="AH9" s="27">
        <v>13239</v>
      </c>
      <c r="AI9" s="27">
        <v>13184</v>
      </c>
      <c r="AJ9" s="27">
        <v>13144</v>
      </c>
      <c r="AK9" s="27">
        <v>13068</v>
      </c>
      <c r="AL9" s="27">
        <v>12990</v>
      </c>
      <c r="AM9" s="27">
        <v>12946</v>
      </c>
      <c r="AN9" s="27">
        <v>12816</v>
      </c>
    </row>
    <row r="10" spans="1:53">
      <c r="A10" t="s">
        <v>62</v>
      </c>
      <c r="B10" s="27">
        <v>39327</v>
      </c>
      <c r="C10" s="27">
        <v>39400</v>
      </c>
      <c r="D10" s="27">
        <v>39530</v>
      </c>
      <c r="E10" s="27">
        <v>39811</v>
      </c>
      <c r="F10" s="27">
        <v>40000</v>
      </c>
      <c r="G10" s="27">
        <v>40190</v>
      </c>
      <c r="H10" s="27">
        <v>40326</v>
      </c>
      <c r="I10" s="27">
        <v>40648</v>
      </c>
      <c r="J10" s="27">
        <v>40521</v>
      </c>
      <c r="K10" s="27">
        <v>40915</v>
      </c>
      <c r="L10" s="27">
        <v>41338</v>
      </c>
      <c r="M10" s="27">
        <v>42100</v>
      </c>
      <c r="N10" s="27">
        <v>42587</v>
      </c>
      <c r="O10" s="27">
        <v>43052</v>
      </c>
      <c r="P10" s="27">
        <v>43546</v>
      </c>
      <c r="Q10" s="27">
        <v>44084</v>
      </c>
      <c r="R10" s="27">
        <v>44948</v>
      </c>
      <c r="S10" s="27">
        <v>45280</v>
      </c>
      <c r="T10" s="27">
        <v>45823</v>
      </c>
      <c r="U10" s="27">
        <v>46258</v>
      </c>
      <c r="V10" s="27">
        <v>46747</v>
      </c>
      <c r="W10" s="27">
        <v>47469</v>
      </c>
      <c r="X10" s="27">
        <v>48154</v>
      </c>
      <c r="Y10" s="27">
        <v>48363</v>
      </c>
      <c r="Z10" s="27">
        <v>48931</v>
      </c>
      <c r="AA10" s="27">
        <v>49422</v>
      </c>
      <c r="AB10" s="27">
        <v>49907</v>
      </c>
      <c r="AC10" s="27">
        <v>50794</v>
      </c>
      <c r="AD10" s="27">
        <v>50795</v>
      </c>
      <c r="AE10" s="27">
        <v>50824</v>
      </c>
      <c r="AF10" s="27">
        <v>51027</v>
      </c>
      <c r="AG10" s="27">
        <v>51878</v>
      </c>
      <c r="AH10" s="27">
        <v>53089</v>
      </c>
      <c r="AI10" s="27">
        <v>54256</v>
      </c>
      <c r="AJ10" s="27">
        <v>55603</v>
      </c>
      <c r="AK10" s="27">
        <v>56965</v>
      </c>
      <c r="AL10" s="27">
        <v>58207</v>
      </c>
      <c r="AM10" s="27">
        <v>59678</v>
      </c>
      <c r="AN10" s="27">
        <v>60960</v>
      </c>
      <c r="AO10" s="29"/>
    </row>
    <row r="11" spans="1:53">
      <c r="A11" t="s">
        <v>63</v>
      </c>
      <c r="B11" s="27">
        <v>4216</v>
      </c>
      <c r="C11" s="27">
        <v>4256</v>
      </c>
      <c r="D11" s="27">
        <v>4254</v>
      </c>
      <c r="E11" s="27">
        <v>4365</v>
      </c>
      <c r="F11" s="27">
        <v>4509</v>
      </c>
      <c r="G11" s="27">
        <v>4730</v>
      </c>
      <c r="H11" s="27">
        <v>4895</v>
      </c>
      <c r="I11" s="27">
        <v>5017</v>
      </c>
      <c r="J11" s="27">
        <v>5187</v>
      </c>
      <c r="K11" s="27">
        <v>5295</v>
      </c>
      <c r="L11" s="27">
        <v>5400</v>
      </c>
      <c r="M11" s="27">
        <v>5499</v>
      </c>
      <c r="N11" s="27">
        <v>6150</v>
      </c>
      <c r="O11" s="27">
        <v>6222</v>
      </c>
      <c r="P11" s="27">
        <v>6303</v>
      </c>
      <c r="Q11" s="27">
        <v>6375</v>
      </c>
      <c r="R11" s="27">
        <v>6394</v>
      </c>
      <c r="S11" s="27">
        <v>6427</v>
      </c>
      <c r="T11" s="27">
        <v>6526</v>
      </c>
      <c r="U11" s="27">
        <v>6551</v>
      </c>
      <c r="V11" s="27">
        <v>6569</v>
      </c>
      <c r="W11" s="27">
        <v>6711</v>
      </c>
      <c r="X11" s="27">
        <v>6822</v>
      </c>
      <c r="Y11" s="27">
        <v>7112</v>
      </c>
      <c r="Z11" s="27">
        <v>7258</v>
      </c>
      <c r="AA11" s="27">
        <v>7421</v>
      </c>
      <c r="AB11" s="27">
        <v>7534</v>
      </c>
      <c r="AC11" s="27">
        <v>7431</v>
      </c>
      <c r="AD11" s="27">
        <v>7414</v>
      </c>
      <c r="AE11" s="27">
        <v>7289</v>
      </c>
      <c r="AF11" s="27">
        <v>7367</v>
      </c>
      <c r="AG11" s="27">
        <v>7545</v>
      </c>
      <c r="AH11" s="27">
        <v>7750</v>
      </c>
      <c r="AI11" s="27">
        <v>8005</v>
      </c>
      <c r="AJ11" s="27">
        <v>7943</v>
      </c>
      <c r="AK11" s="27">
        <v>8166</v>
      </c>
      <c r="AL11" s="27">
        <v>8328</v>
      </c>
      <c r="AM11" s="27">
        <v>8437</v>
      </c>
      <c r="AN11" s="27">
        <v>8547</v>
      </c>
    </row>
    <row r="12" spans="1:5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53">
      <c r="I14" s="6" t="s">
        <v>67</v>
      </c>
      <c r="J14" s="6" t="s">
        <v>68</v>
      </c>
      <c r="K14" s="7" t="s">
        <v>64</v>
      </c>
      <c r="L14" s="6" t="s">
        <v>74</v>
      </c>
      <c r="V14" s="6"/>
      <c r="W14" s="6"/>
      <c r="X14" s="6"/>
      <c r="Y14" s="6"/>
      <c r="Z14" s="3"/>
      <c r="AA14" s="16"/>
    </row>
    <row r="15" spans="1:53">
      <c r="I15" s="3">
        <f>(AN3)</f>
        <v>106398.6</v>
      </c>
      <c r="J15" s="3">
        <f>(AJ3)</f>
        <v>99727.11</v>
      </c>
      <c r="K15" s="8">
        <f>(I15-J15)</f>
        <v>6671.4900000000052</v>
      </c>
      <c r="L15" s="10">
        <f>(K15/(J15/100))</f>
        <v>6.689745646895819</v>
      </c>
      <c r="N15" s="28"/>
      <c r="O15" s="28"/>
      <c r="V15" s="5"/>
      <c r="W15" s="5"/>
      <c r="X15" s="12"/>
      <c r="Y15" s="6"/>
      <c r="Z15" s="3"/>
      <c r="AA15" s="16"/>
    </row>
    <row r="16" spans="1:53">
      <c r="V16" s="3"/>
      <c r="W16" s="3"/>
      <c r="X16" s="3"/>
      <c r="Y16" s="4"/>
      <c r="Z16" s="3"/>
      <c r="AA16" s="16"/>
    </row>
    <row r="17" spans="9:27">
      <c r="I17" s="6"/>
      <c r="J17" s="6"/>
      <c r="K17" s="6"/>
      <c r="L17" s="6"/>
      <c r="X17" s="3"/>
      <c r="Y17" s="3"/>
      <c r="Z17" s="3"/>
      <c r="AA17" s="16"/>
    </row>
    <row r="18" spans="9:27">
      <c r="I18" s="3"/>
      <c r="J18" s="3"/>
      <c r="K18" s="3"/>
      <c r="L18" s="4"/>
      <c r="X18" s="3"/>
      <c r="Y18" s="3"/>
      <c r="Z18" s="3"/>
      <c r="AA18" s="16"/>
    </row>
    <row r="19" spans="9:27">
      <c r="X19" s="3"/>
      <c r="Y19" s="3"/>
      <c r="Z19" s="3"/>
      <c r="AA19" s="1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N22"/>
  <sheetViews>
    <sheetView workbookViewId="0"/>
  </sheetViews>
  <sheetFormatPr defaultRowHeight="15"/>
  <cols>
    <col min="1" max="1" width="47.28515625" customWidth="1"/>
    <col min="2" max="30" width="10.28515625" customWidth="1"/>
    <col min="31" max="40" width="12.7109375" bestFit="1" customWidth="1"/>
  </cols>
  <sheetData>
    <row r="1" spans="1:40" ht="18.75">
      <c r="A1" s="2" t="s">
        <v>75</v>
      </c>
    </row>
    <row r="2" spans="1:40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</row>
    <row r="3" spans="1:40" s="1" customFormat="1">
      <c r="A3" s="9" t="s">
        <v>56</v>
      </c>
      <c r="B3" s="36">
        <v>45345.758110000002</v>
      </c>
      <c r="C3" s="36">
        <v>45405.564599999998</v>
      </c>
      <c r="D3" s="36">
        <v>45721.46026</v>
      </c>
      <c r="E3" s="36">
        <v>45819.591740000003</v>
      </c>
      <c r="F3" s="36">
        <v>45592.696360000002</v>
      </c>
      <c r="G3" s="36">
        <v>46055.213159999999</v>
      </c>
      <c r="H3" s="36">
        <v>46073.393129999997</v>
      </c>
      <c r="I3" s="36">
        <v>46529.269500000002</v>
      </c>
      <c r="J3" s="36">
        <v>46792.385370000004</v>
      </c>
      <c r="K3" s="36">
        <v>47249.24</v>
      </c>
      <c r="L3" s="36">
        <v>47326.74</v>
      </c>
      <c r="M3" s="36">
        <v>47291.155700000003</v>
      </c>
      <c r="N3" s="36">
        <v>47703.137770000001</v>
      </c>
      <c r="O3" s="36">
        <v>47436.472390000003</v>
      </c>
      <c r="P3" s="36">
        <v>47583.967449999996</v>
      </c>
      <c r="Q3" s="36">
        <v>47860.964260000001</v>
      </c>
      <c r="R3" s="36">
        <v>47859.858180000003</v>
      </c>
      <c r="S3" s="36">
        <v>47921.029000000002</v>
      </c>
      <c r="T3" s="36">
        <v>48275.01</v>
      </c>
      <c r="U3" s="36">
        <v>48626.98</v>
      </c>
      <c r="V3" s="36">
        <v>48524.958720000002</v>
      </c>
      <c r="W3" s="36">
        <v>50299.089610000003</v>
      </c>
      <c r="X3" s="36">
        <v>49022.884899999997</v>
      </c>
      <c r="Y3" s="36">
        <v>49459.632290000001</v>
      </c>
      <c r="Z3" s="36">
        <v>49772.450799999999</v>
      </c>
      <c r="AA3" s="36">
        <v>49946.507530000003</v>
      </c>
      <c r="AB3" s="36">
        <v>49967.644110000001</v>
      </c>
      <c r="AC3" s="36">
        <v>50205.772530000002</v>
      </c>
      <c r="AD3" s="36">
        <v>49785.29</v>
      </c>
      <c r="AE3" s="36">
        <v>50131.06</v>
      </c>
      <c r="AF3" s="36">
        <v>50535.14</v>
      </c>
      <c r="AG3" s="36">
        <v>50958.34</v>
      </c>
      <c r="AH3" s="36">
        <v>51074.91</v>
      </c>
      <c r="AI3" s="36">
        <v>51409.599999999999</v>
      </c>
      <c r="AJ3" s="36">
        <v>51999.199999999997</v>
      </c>
      <c r="AK3" s="36">
        <v>52256.44</v>
      </c>
      <c r="AL3" s="36">
        <v>52976.42</v>
      </c>
      <c r="AM3" s="36">
        <v>52990.66</v>
      </c>
      <c r="AN3" s="36">
        <v>53819.3</v>
      </c>
    </row>
    <row r="5" spans="1:40">
      <c r="A5" s="15" t="s">
        <v>57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</row>
    <row r="6" spans="1:40">
      <c r="A6" s="3" t="s">
        <v>58</v>
      </c>
      <c r="B6" s="36">
        <v>35975.512549999999</v>
      </c>
      <c r="C6" s="36">
        <v>35957.528989999999</v>
      </c>
      <c r="D6" s="36">
        <v>36308.31</v>
      </c>
      <c r="E6" s="36">
        <v>36053.43</v>
      </c>
      <c r="F6" s="36">
        <v>35579.677150000003</v>
      </c>
      <c r="G6" s="36">
        <v>36233.029179999998</v>
      </c>
      <c r="H6" s="36">
        <v>36629.315690000003</v>
      </c>
      <c r="I6" s="36">
        <v>36593.117610000001</v>
      </c>
      <c r="J6" s="36">
        <v>38830.563600000001</v>
      </c>
      <c r="K6" s="36">
        <v>39251.552190000002</v>
      </c>
      <c r="L6" s="36">
        <v>38808.212270000004</v>
      </c>
      <c r="M6" s="36">
        <v>38744.242599999998</v>
      </c>
      <c r="N6" s="36">
        <v>38055.1</v>
      </c>
      <c r="O6" s="36">
        <v>37940.160000000003</v>
      </c>
      <c r="P6" s="36">
        <v>38443.01</v>
      </c>
      <c r="Q6" s="36">
        <v>38197.33</v>
      </c>
      <c r="R6" s="36">
        <v>38234.300000000003</v>
      </c>
      <c r="S6" s="36">
        <v>39329.81</v>
      </c>
      <c r="T6" s="36">
        <v>40250.199999999997</v>
      </c>
      <c r="U6" s="36">
        <v>39608.230000000003</v>
      </c>
      <c r="V6" s="36">
        <v>40526.89</v>
      </c>
      <c r="W6" s="36">
        <v>39434.15</v>
      </c>
      <c r="X6" s="36">
        <v>40808.17</v>
      </c>
      <c r="Y6" s="36">
        <v>40325.89</v>
      </c>
      <c r="Z6" s="36">
        <v>41242.410000000003</v>
      </c>
      <c r="AA6" s="36">
        <v>41022.870000000003</v>
      </c>
      <c r="AB6" s="36">
        <v>41496.11</v>
      </c>
      <c r="AC6" s="36">
        <v>41002.089999999997</v>
      </c>
      <c r="AD6" s="36">
        <v>43123.3</v>
      </c>
      <c r="AE6" s="36">
        <v>42269.64</v>
      </c>
      <c r="AF6" s="36">
        <v>42308.09</v>
      </c>
      <c r="AG6" s="36">
        <v>42818.52</v>
      </c>
      <c r="AH6" s="36">
        <v>44222.58</v>
      </c>
      <c r="AI6" s="36">
        <v>43887.58</v>
      </c>
      <c r="AJ6" s="36">
        <v>44125</v>
      </c>
      <c r="AK6" s="36">
        <v>43591.71</v>
      </c>
      <c r="AL6" s="36">
        <v>44714.720000000001</v>
      </c>
      <c r="AM6" s="36">
        <v>41940.49</v>
      </c>
      <c r="AN6" s="36">
        <v>43062.82</v>
      </c>
    </row>
    <row r="7" spans="1:40">
      <c r="A7" s="3" t="s">
        <v>59</v>
      </c>
      <c r="B7" s="36">
        <v>49014.96701</v>
      </c>
      <c r="C7" s="36">
        <v>47703.791709999998</v>
      </c>
      <c r="D7" s="36">
        <v>48289.26</v>
      </c>
      <c r="E7" s="36">
        <v>48591.519999999997</v>
      </c>
      <c r="F7" s="36">
        <v>48627.498979999997</v>
      </c>
      <c r="G7" s="36">
        <v>48602.355949999997</v>
      </c>
      <c r="H7" s="36">
        <v>49049.505980000002</v>
      </c>
      <c r="I7" s="36">
        <v>48828.865420000002</v>
      </c>
      <c r="J7" s="36">
        <v>49615.49323</v>
      </c>
      <c r="K7" s="36">
        <v>49965.651109999999</v>
      </c>
      <c r="L7" s="36">
        <v>49895.719290000001</v>
      </c>
      <c r="M7" s="36">
        <v>50205.100129999999</v>
      </c>
      <c r="N7" s="36">
        <v>50172.4</v>
      </c>
      <c r="O7" s="36">
        <v>50419.89</v>
      </c>
      <c r="P7" s="36">
        <v>51208.04</v>
      </c>
      <c r="Q7" s="36">
        <v>50781.75</v>
      </c>
      <c r="R7" s="36">
        <v>50679.19</v>
      </c>
      <c r="S7" s="36">
        <v>50931.63</v>
      </c>
      <c r="T7" s="36">
        <v>51283.32</v>
      </c>
      <c r="U7" s="36">
        <v>51399.47</v>
      </c>
      <c r="V7" s="36">
        <v>51469.82</v>
      </c>
      <c r="W7" s="36">
        <v>52284.98</v>
      </c>
      <c r="X7" s="36">
        <v>52161.89</v>
      </c>
      <c r="Y7" s="36">
        <v>52111.48</v>
      </c>
      <c r="Z7" s="36">
        <v>51811.39</v>
      </c>
      <c r="AA7" s="36">
        <v>53669.87</v>
      </c>
      <c r="AB7" s="36">
        <v>53425.9</v>
      </c>
      <c r="AC7" s="36">
        <v>53805.33</v>
      </c>
      <c r="AD7" s="36">
        <v>53146.44</v>
      </c>
      <c r="AE7" s="36">
        <v>53045.43</v>
      </c>
      <c r="AF7" s="36">
        <v>53895.23</v>
      </c>
      <c r="AG7" s="36">
        <v>54366.33</v>
      </c>
      <c r="AH7" s="36">
        <v>54996.62</v>
      </c>
      <c r="AI7" s="36">
        <v>54951.96</v>
      </c>
      <c r="AJ7" s="36">
        <v>55885.99</v>
      </c>
      <c r="AK7" s="36">
        <v>56184.72</v>
      </c>
      <c r="AL7" s="36">
        <v>57423.82</v>
      </c>
      <c r="AM7" s="36">
        <v>56392.89</v>
      </c>
      <c r="AN7" s="36">
        <v>56316.7</v>
      </c>
    </row>
    <row r="8" spans="1:40">
      <c r="A8" s="3" t="s">
        <v>60</v>
      </c>
      <c r="B8" s="36">
        <v>45424.296779999997</v>
      </c>
      <c r="C8" s="36">
        <v>46083.436820000003</v>
      </c>
      <c r="D8" s="36">
        <v>46717.23</v>
      </c>
      <c r="E8" s="36">
        <v>46477.69</v>
      </c>
      <c r="F8" s="36">
        <v>46097.314639999997</v>
      </c>
      <c r="G8" s="36">
        <v>47207.786549999997</v>
      </c>
      <c r="H8" s="36">
        <v>47765.292719999998</v>
      </c>
      <c r="I8" s="36">
        <v>48457.867010000002</v>
      </c>
      <c r="J8" s="36">
        <v>51081.173130000003</v>
      </c>
      <c r="K8" s="36">
        <v>51073.205609999997</v>
      </c>
      <c r="L8" s="36">
        <v>50676.15885</v>
      </c>
      <c r="M8" s="36">
        <v>50221.568879999999</v>
      </c>
      <c r="N8" s="36">
        <v>51489.06</v>
      </c>
      <c r="O8" s="36">
        <v>49662.09</v>
      </c>
      <c r="P8" s="36">
        <v>50111.18</v>
      </c>
      <c r="Q8" s="36">
        <v>50688.32</v>
      </c>
      <c r="R8" s="36">
        <v>50578.3</v>
      </c>
      <c r="S8" s="36">
        <v>50082.54</v>
      </c>
      <c r="T8" s="36">
        <v>50543.72</v>
      </c>
      <c r="U8" s="36">
        <v>51199.49</v>
      </c>
      <c r="V8" s="36">
        <v>50839.87</v>
      </c>
      <c r="W8" s="36">
        <v>51296.31</v>
      </c>
      <c r="X8" s="36">
        <v>51827.82</v>
      </c>
      <c r="Y8" s="36">
        <v>51385.88</v>
      </c>
      <c r="Z8" s="36">
        <v>53126.86</v>
      </c>
      <c r="AA8" s="36">
        <v>52993.85</v>
      </c>
      <c r="AB8" s="36">
        <v>52815.35</v>
      </c>
      <c r="AC8" s="36">
        <v>53069.65</v>
      </c>
      <c r="AD8" s="36">
        <v>54559.040000000001</v>
      </c>
      <c r="AE8" s="36">
        <v>53429.65</v>
      </c>
      <c r="AF8" s="36">
        <v>54077.93</v>
      </c>
      <c r="AG8" s="36">
        <v>54073.52</v>
      </c>
      <c r="AH8" s="36">
        <v>53966.89</v>
      </c>
      <c r="AI8" s="36">
        <v>54162</v>
      </c>
      <c r="AJ8" s="36">
        <v>54685.26</v>
      </c>
      <c r="AK8" s="36">
        <v>55298.98</v>
      </c>
      <c r="AL8" s="36">
        <v>56015.040000000001</v>
      </c>
      <c r="AM8" s="36">
        <v>56192.75</v>
      </c>
      <c r="AN8" s="36">
        <v>61428.87</v>
      </c>
    </row>
    <row r="9" spans="1:40">
      <c r="A9" s="3" t="s">
        <v>61</v>
      </c>
      <c r="B9" s="36">
        <v>39678.910580000003</v>
      </c>
      <c r="C9" s="36">
        <v>39900.735939999999</v>
      </c>
      <c r="D9" s="36">
        <v>39873.5</v>
      </c>
      <c r="E9" s="36">
        <v>40691.81</v>
      </c>
      <c r="F9" s="36">
        <v>40528.29451</v>
      </c>
      <c r="G9" s="36">
        <v>40236.327369999999</v>
      </c>
      <c r="H9" s="36">
        <v>40121.153180000001</v>
      </c>
      <c r="I9" s="36">
        <v>41341.059009999997</v>
      </c>
      <c r="J9" s="36">
        <v>40899.883650000003</v>
      </c>
      <c r="K9" s="36">
        <v>43012.767899999999</v>
      </c>
      <c r="L9" s="36">
        <v>41506.306839999997</v>
      </c>
      <c r="M9" s="36">
        <v>42396.866860000002</v>
      </c>
      <c r="N9" s="36">
        <v>42363.53</v>
      </c>
      <c r="O9" s="36">
        <v>42360.19</v>
      </c>
      <c r="P9" s="36">
        <v>41754.620000000003</v>
      </c>
      <c r="Q9" s="36">
        <v>42053.95</v>
      </c>
      <c r="R9" s="36">
        <v>42596.91</v>
      </c>
      <c r="S9" s="36">
        <v>42645.75</v>
      </c>
      <c r="T9" s="36">
        <v>42778.15</v>
      </c>
      <c r="U9" s="36">
        <v>43835.69</v>
      </c>
      <c r="V9" s="36">
        <v>42592.91</v>
      </c>
      <c r="W9" s="36">
        <v>53315.5</v>
      </c>
      <c r="X9" s="36">
        <v>43421.72</v>
      </c>
      <c r="Y9" s="36">
        <v>44077.35</v>
      </c>
      <c r="Z9" s="36">
        <v>45336.49</v>
      </c>
      <c r="AA9" s="36">
        <v>45136.1</v>
      </c>
      <c r="AB9" s="36">
        <v>46285.61</v>
      </c>
      <c r="AC9" s="36">
        <v>45016.62</v>
      </c>
      <c r="AD9" s="36">
        <v>45700.51</v>
      </c>
      <c r="AE9" s="36">
        <v>45496.99</v>
      </c>
      <c r="AF9" s="36">
        <v>45516.67</v>
      </c>
      <c r="AG9" s="36">
        <v>46791.19</v>
      </c>
      <c r="AH9" s="36">
        <v>44919.58</v>
      </c>
      <c r="AI9" s="36">
        <v>46069.93</v>
      </c>
      <c r="AJ9" s="36">
        <v>46946.15</v>
      </c>
      <c r="AK9" s="36">
        <v>47279.18</v>
      </c>
      <c r="AL9" s="36">
        <v>47880</v>
      </c>
      <c r="AM9" s="36">
        <v>47868.65</v>
      </c>
      <c r="AN9" s="36">
        <v>48263.75</v>
      </c>
    </row>
    <row r="10" spans="1:40">
      <c r="A10" s="3" t="s">
        <v>62</v>
      </c>
      <c r="B10" s="36">
        <v>47608.106290000003</v>
      </c>
      <c r="C10" s="36">
        <v>47975.270750000003</v>
      </c>
      <c r="D10" s="36">
        <v>48285.14</v>
      </c>
      <c r="E10" s="36">
        <v>48028.77</v>
      </c>
      <c r="F10" s="36">
        <v>47939.719519999999</v>
      </c>
      <c r="G10" s="36">
        <v>48470.915560000001</v>
      </c>
      <c r="H10" s="36">
        <v>48557.412300000004</v>
      </c>
      <c r="I10" s="36">
        <v>48882.308409999998</v>
      </c>
      <c r="J10" s="36">
        <v>48837.332849999999</v>
      </c>
      <c r="K10" s="36">
        <v>48835.453179999997</v>
      </c>
      <c r="L10" s="36">
        <v>49406.941480000001</v>
      </c>
      <c r="M10" s="36">
        <v>49006.143470000003</v>
      </c>
      <c r="N10" s="36">
        <v>49761.73</v>
      </c>
      <c r="O10" s="36">
        <v>49255.15</v>
      </c>
      <c r="P10" s="36">
        <v>49433</v>
      </c>
      <c r="Q10" s="36">
        <v>49912.67</v>
      </c>
      <c r="R10" s="36">
        <v>49720.639999999999</v>
      </c>
      <c r="S10" s="36">
        <v>49641.11</v>
      </c>
      <c r="T10" s="36">
        <v>49859.91</v>
      </c>
      <c r="U10" s="36">
        <v>50234.84</v>
      </c>
      <c r="V10" s="36">
        <v>50338.73</v>
      </c>
      <c r="W10" s="36">
        <v>50560.04</v>
      </c>
      <c r="X10" s="36">
        <v>50580.84</v>
      </c>
      <c r="Y10" s="36">
        <v>51224.17</v>
      </c>
      <c r="Z10" s="36">
        <v>51308.160000000003</v>
      </c>
      <c r="AA10" s="36">
        <v>51233.59</v>
      </c>
      <c r="AB10" s="36">
        <v>51150.96</v>
      </c>
      <c r="AC10" s="36">
        <v>51784.87</v>
      </c>
      <c r="AD10" s="36">
        <v>50614.37</v>
      </c>
      <c r="AE10" s="36">
        <v>51529.29</v>
      </c>
      <c r="AF10" s="36">
        <v>51830.47</v>
      </c>
      <c r="AG10" s="36">
        <v>51985.85</v>
      </c>
      <c r="AH10" s="36">
        <v>52360.95</v>
      </c>
      <c r="AI10" s="36">
        <v>52714.83</v>
      </c>
      <c r="AJ10" s="36">
        <v>53086.25</v>
      </c>
      <c r="AK10" s="36">
        <v>53384.27</v>
      </c>
      <c r="AL10" s="36">
        <v>53814.720000000001</v>
      </c>
      <c r="AM10" s="36">
        <v>54169.9</v>
      </c>
      <c r="AN10" s="36">
        <v>54519.64</v>
      </c>
    </row>
    <row r="11" spans="1:40">
      <c r="A11" s="3" t="s">
        <v>63</v>
      </c>
      <c r="B11" s="36">
        <v>40510.273439999997</v>
      </c>
      <c r="C11" s="36">
        <v>41320.808470000004</v>
      </c>
      <c r="D11" s="36">
        <v>41473.339999999997</v>
      </c>
      <c r="E11" s="36">
        <v>42231.03</v>
      </c>
      <c r="F11" s="36">
        <v>40695.253290000001</v>
      </c>
      <c r="G11" s="36">
        <v>43824.123579999999</v>
      </c>
      <c r="H11" s="36">
        <v>41820.151680000003</v>
      </c>
      <c r="I11" s="36">
        <v>41918.543839999998</v>
      </c>
      <c r="J11" s="36">
        <v>41979.858130000001</v>
      </c>
      <c r="K11" s="36">
        <v>42402.698819999998</v>
      </c>
      <c r="L11" s="36">
        <v>43500.302000000003</v>
      </c>
      <c r="M11" s="36">
        <v>43523.44124</v>
      </c>
      <c r="N11" s="36">
        <v>42840.86</v>
      </c>
      <c r="O11" s="36">
        <v>43562.92</v>
      </c>
      <c r="P11" s="36">
        <v>43107.45</v>
      </c>
      <c r="Q11" s="36">
        <v>43407.61</v>
      </c>
      <c r="R11" s="36">
        <v>43429.31</v>
      </c>
      <c r="S11" s="36">
        <v>43775.69</v>
      </c>
      <c r="T11" s="36">
        <v>45210.16</v>
      </c>
      <c r="U11" s="36">
        <v>45285.13</v>
      </c>
      <c r="V11" s="36">
        <v>45227.18</v>
      </c>
      <c r="W11" s="36">
        <v>45538.37</v>
      </c>
      <c r="X11" s="36">
        <v>45897.91</v>
      </c>
      <c r="Y11" s="36">
        <v>46328.87</v>
      </c>
      <c r="Z11" s="36">
        <v>45966.82</v>
      </c>
      <c r="AA11" s="36">
        <v>46039.42</v>
      </c>
      <c r="AB11" s="36">
        <v>45582.35</v>
      </c>
      <c r="AC11" s="36">
        <v>45943.839999999997</v>
      </c>
      <c r="AD11" s="36">
        <v>45977.22</v>
      </c>
      <c r="AE11" s="36">
        <v>45969.8</v>
      </c>
      <c r="AF11" s="36">
        <v>46866.74</v>
      </c>
      <c r="AG11" s="36">
        <v>47533.75</v>
      </c>
      <c r="AH11" s="36">
        <v>47768.08</v>
      </c>
      <c r="AI11" s="36">
        <v>47662.83</v>
      </c>
      <c r="AJ11" s="36">
        <v>48882.42</v>
      </c>
      <c r="AK11" s="36">
        <v>48712.89</v>
      </c>
      <c r="AL11" s="36">
        <v>50335.89</v>
      </c>
      <c r="AM11" s="36">
        <v>49904.5</v>
      </c>
      <c r="AN11" s="36">
        <v>51351.56</v>
      </c>
    </row>
    <row r="12" spans="1:40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AA12" s="3"/>
    </row>
    <row r="14" spans="1:40">
      <c r="I14" s="6" t="s">
        <v>67</v>
      </c>
      <c r="J14" s="6" t="s">
        <v>68</v>
      </c>
      <c r="K14" s="7" t="s">
        <v>64</v>
      </c>
      <c r="L14" s="6" t="s">
        <v>74</v>
      </c>
      <c r="W14" s="15"/>
      <c r="X14" s="15"/>
      <c r="Y14" s="3"/>
      <c r="Z14" s="3"/>
      <c r="AA14" s="16"/>
      <c r="AG14" s="3"/>
    </row>
    <row r="15" spans="1:40">
      <c r="I15" s="3">
        <f>(AN3)</f>
        <v>53819.3</v>
      </c>
      <c r="J15" s="3">
        <f>(AJ3)</f>
        <v>51999.199999999997</v>
      </c>
      <c r="K15" s="3">
        <f>(I15-J15)</f>
        <v>1820.1000000000058</v>
      </c>
      <c r="L15" s="4">
        <f>(K15/(J15/100))</f>
        <v>3.5002461576332058</v>
      </c>
      <c r="X15" s="3"/>
      <c r="Y15" s="3"/>
      <c r="Z15" s="3"/>
      <c r="AA15" s="16"/>
    </row>
    <row r="16" spans="1:40">
      <c r="X16" s="3"/>
      <c r="Y16" s="3"/>
      <c r="Z16" s="3"/>
      <c r="AA16" s="16"/>
    </row>
    <row r="17" spans="9:27">
      <c r="I17" s="6"/>
      <c r="J17" s="6"/>
      <c r="K17" s="6"/>
      <c r="L17" s="6"/>
      <c r="X17" s="3"/>
      <c r="Y17" s="3"/>
      <c r="Z17" s="3"/>
      <c r="AA17" s="16"/>
    </row>
    <row r="18" spans="9:27">
      <c r="I18" s="3"/>
      <c r="J18" s="3"/>
      <c r="K18" s="3"/>
      <c r="L18" s="4"/>
      <c r="X18" s="3"/>
      <c r="Y18" s="3"/>
      <c r="Z18" s="3"/>
      <c r="AA18" s="16"/>
    </row>
    <row r="19" spans="9:27">
      <c r="X19" s="3"/>
      <c r="Y19" s="3"/>
      <c r="Z19" s="3"/>
      <c r="AA19" s="16"/>
    </row>
    <row r="22" spans="9:27">
      <c r="J22" s="15"/>
      <c r="K22" s="15"/>
      <c r="L22" s="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7" ma:contentTypeDescription="Opret et nyt dokument." ma:contentTypeScope="" ma:versionID="85a48653f0bc1cd58307790148a04159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39df04878fcbc617ba046a25ad3d50bc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Honeré Kongsø</DisplayName>
        <AccountId>12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147CC-74E3-4966-AA9F-7823BBB2B418}"/>
</file>

<file path=customXml/itemProps2.xml><?xml version="1.0" encoding="utf-8"?>
<ds:datastoreItem xmlns:ds="http://schemas.openxmlformats.org/officeDocument/2006/customXml" ds:itemID="{0FE9D18E-95DB-41F5-A95E-230D2CED2B7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e360ca53-cc40-4b70-91fb-1ec083f13611"/>
    <ds:schemaRef ds:uri="http://schemas.openxmlformats.org/package/2006/metadata/core-properties"/>
    <ds:schemaRef ds:uri="http://schemas.microsoft.com/office/infopath/2007/PartnerControls"/>
    <ds:schemaRef ds:uri="06dd2584-0be2-4545-8898-0b482765598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2023-01-20T07:10:41Z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