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341" windowWidth="7650" windowHeight="9045" firstSheet="9" activeTab="14"/>
  </bookViews>
  <sheets>
    <sheet name="Höst 2000" sheetId="1" r:id="rId1"/>
    <sheet name="Höst 2001" sheetId="2" r:id="rId2"/>
    <sheet name="Höst 2002" sheetId="3" r:id="rId3"/>
    <sheet name="Höst 2003" sheetId="4" r:id="rId4"/>
    <sheet name="Höst 2004" sheetId="5" r:id="rId5"/>
    <sheet name="Höst 2005" sheetId="6" r:id="rId6"/>
    <sheet name="Höst 2006" sheetId="7" r:id="rId7"/>
    <sheet name="Höst 2007" sheetId="8" r:id="rId8"/>
    <sheet name="Höst 2008" sheetId="9" r:id="rId9"/>
    <sheet name="Höst 2009" sheetId="10" r:id="rId10"/>
    <sheet name="Höst 2010" sheetId="11" r:id="rId11"/>
    <sheet name="Höst 2011" sheetId="12" r:id="rId12"/>
    <sheet name="Höst 2012" sheetId="13" r:id="rId13"/>
    <sheet name="Blad1" sheetId="14" r:id="rId14"/>
    <sheet name="Skånetrafiken Tåg" sheetId="15" r:id="rId15"/>
  </sheets>
  <definedNames>
    <definedName name="_xlnm.Print_Area" localSheetId="14">'Skånetrafiken Tåg'!$A$1:$P$75</definedName>
  </definedNames>
  <calcPr fullCalcOnLoad="1"/>
</workbook>
</file>

<file path=xl/sharedStrings.xml><?xml version="1.0" encoding="utf-8"?>
<sst xmlns="http://schemas.openxmlformats.org/spreadsheetml/2006/main" count="1030" uniqueCount="101">
  <si>
    <t>Skånetrafiken</t>
  </si>
  <si>
    <t>År</t>
  </si>
  <si>
    <t>Malmö</t>
  </si>
  <si>
    <t>Burlöv</t>
  </si>
  <si>
    <t>Åkarp</t>
  </si>
  <si>
    <t>Hjärup</t>
  </si>
  <si>
    <t>Lund</t>
  </si>
  <si>
    <t>Stångby</t>
  </si>
  <si>
    <t>Örtofta</t>
  </si>
  <si>
    <t>Eslöv</t>
  </si>
  <si>
    <t>Stehag</t>
  </si>
  <si>
    <t>Höör</t>
  </si>
  <si>
    <t>Hässleholm</t>
  </si>
  <si>
    <t>Vinslöv</t>
  </si>
  <si>
    <t>Kristianstad</t>
  </si>
  <si>
    <t>Bromölla</t>
  </si>
  <si>
    <t>Kävlinge</t>
  </si>
  <si>
    <t>Gunnesbo</t>
  </si>
  <si>
    <t>Dösjebro</t>
  </si>
  <si>
    <t>Häljarp</t>
  </si>
  <si>
    <t>Landskrona</t>
  </si>
  <si>
    <t>Glomslöv</t>
  </si>
  <si>
    <t>Rydebäck</t>
  </si>
  <si>
    <t>Ramlösa</t>
  </si>
  <si>
    <t>Helsingborg</t>
  </si>
  <si>
    <t>Maria</t>
  </si>
  <si>
    <t>Ödåkra</t>
  </si>
  <si>
    <t>Kattarp</t>
  </si>
  <si>
    <t>Ängelholm</t>
  </si>
  <si>
    <t>Teckomatorp</t>
  </si>
  <si>
    <t>Billeberga</t>
  </si>
  <si>
    <t>Tågarp</t>
  </si>
  <si>
    <t>Vallåkra</t>
  </si>
  <si>
    <t>Gantofta</t>
  </si>
  <si>
    <t>Påarp</t>
  </si>
  <si>
    <t>Mörarp</t>
  </si>
  <si>
    <t>Bjuv</t>
  </si>
  <si>
    <t>Åstorp</t>
  </si>
  <si>
    <t>Klippan</t>
  </si>
  <si>
    <t>Perstorp</t>
  </si>
  <si>
    <t>Tyringe</t>
  </si>
  <si>
    <t>Summa</t>
  </si>
  <si>
    <t>Tågtyp</t>
  </si>
  <si>
    <t>X11</t>
  </si>
  <si>
    <t>X31</t>
  </si>
  <si>
    <t>Y1</t>
  </si>
  <si>
    <t>Y2</t>
  </si>
  <si>
    <t>SJ-tåg</t>
  </si>
  <si>
    <t>Summa Alla</t>
  </si>
  <si>
    <t>Östervärn</t>
  </si>
  <si>
    <t>Persborg</t>
  </si>
  <si>
    <t>Oxie</t>
  </si>
  <si>
    <t>Svedala</t>
  </si>
  <si>
    <t>Skurup</t>
  </si>
  <si>
    <t>Rydsgård</t>
  </si>
  <si>
    <t>Ystad</t>
  </si>
  <si>
    <t>Köpingebro</t>
  </si>
  <si>
    <t>St Köpinge</t>
  </si>
  <si>
    <t>Tomelilla</t>
  </si>
  <si>
    <t>Lunnarp</t>
  </si>
  <si>
    <t>Smedstorp</t>
  </si>
  <si>
    <t>Görsnäs</t>
  </si>
  <si>
    <t>Ö Tommarp</t>
  </si>
  <si>
    <t>Järrestad</t>
  </si>
  <si>
    <t>Simrishamn</t>
  </si>
  <si>
    <t>Svarte</t>
  </si>
  <si>
    <t>Gärsnäs</t>
  </si>
  <si>
    <t>Glumslöv</t>
  </si>
  <si>
    <t>Osby</t>
  </si>
  <si>
    <t>Båstad</t>
  </si>
  <si>
    <t>Resandeutvecklingen på tågen (på- och avstigande en normal höstvardag) Summa av samtliga tågslag</t>
  </si>
  <si>
    <t>Svågertorp</t>
  </si>
  <si>
    <t>Resandet på tågen (på- och avstigande en normal höstvardag) Fördelade per tågslag</t>
  </si>
  <si>
    <t>Platsnr</t>
  </si>
  <si>
    <t>Station</t>
  </si>
  <si>
    <t>Höst 2001</t>
  </si>
  <si>
    <t>Höst 2002</t>
  </si>
  <si>
    <t>Markerade rutor innebär att vissa tågslag saknas.</t>
  </si>
  <si>
    <t>Höst 2003</t>
  </si>
  <si>
    <t>Höst 2004</t>
  </si>
  <si>
    <t>Höst 2005</t>
  </si>
  <si>
    <t>Ännu ej klar</t>
  </si>
  <si>
    <t xml:space="preserve">Summa </t>
  </si>
  <si>
    <t>19xx</t>
  </si>
  <si>
    <r>
      <t xml:space="preserve">Tågresandet  hösten 2005 </t>
    </r>
    <r>
      <rPr>
        <sz val="12"/>
        <rFont val="Arial"/>
        <family val="2"/>
      </rPr>
      <t>(på- och avstigande en normal vardag)</t>
    </r>
    <r>
      <rPr>
        <b/>
        <sz val="14"/>
        <rFont val="Arial"/>
        <family val="2"/>
      </rPr>
      <t xml:space="preserve"> </t>
    </r>
  </si>
  <si>
    <t>Station\Tågtyp</t>
  </si>
  <si>
    <t>Älmhult</t>
  </si>
  <si>
    <t xml:space="preserve"> </t>
  </si>
  <si>
    <t>Sölvesborg</t>
  </si>
  <si>
    <t>Solvesborg</t>
  </si>
  <si>
    <t>X 31 KaC</t>
  </si>
  <si>
    <t>X61</t>
  </si>
  <si>
    <t>Hyllie</t>
  </si>
  <si>
    <t>Triangeln</t>
  </si>
  <si>
    <t>Sösdala</t>
  </si>
  <si>
    <t>Justering</t>
  </si>
  <si>
    <t>*1</t>
  </si>
  <si>
    <t>*2</t>
  </si>
  <si>
    <r>
      <rPr>
        <b/>
        <sz val="12"/>
        <rFont val="Bosis Medium"/>
        <family val="0"/>
      </rPr>
      <t>*1</t>
    </r>
    <r>
      <rPr>
        <sz val="10"/>
        <rFont val="Bosis Medium"/>
        <family val="0"/>
      </rPr>
      <t>. Resandet uppräknat med 8% med hänsyn till biljettförsäljningen</t>
    </r>
  </si>
  <si>
    <r>
      <rPr>
        <b/>
        <sz val="12"/>
        <rFont val="Bosis Medium"/>
        <family val="0"/>
      </rPr>
      <t>*2</t>
    </r>
    <r>
      <rPr>
        <sz val="10"/>
        <rFont val="Bosis Medium"/>
        <family val="0"/>
      </rPr>
      <t>. Resandet uppräknat med 4% med hänsyn till biljettförsäljningen</t>
    </r>
  </si>
  <si>
    <t>2011 till 2012, %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</si>
</sst>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</numFmts>
  <fonts count="86">
    <font>
      <sz val="12"/>
      <name val="Times New Roman"/>
      <family val="0"/>
    </font>
    <font>
      <sz val="12"/>
      <name val="Bosis Medium"/>
      <family val="1"/>
    </font>
    <font>
      <b/>
      <sz val="18"/>
      <color indexed="10"/>
      <name val="Bosis Medium"/>
      <family val="1"/>
    </font>
    <font>
      <b/>
      <sz val="12"/>
      <color indexed="14"/>
      <name val="Bosis Medium"/>
      <family val="1"/>
    </font>
    <font>
      <b/>
      <sz val="12"/>
      <color indexed="10"/>
      <name val="Bosis Medium"/>
      <family val="1"/>
    </font>
    <font>
      <sz val="10"/>
      <name val="Bosis Light"/>
      <family val="1"/>
    </font>
    <font>
      <sz val="10"/>
      <name val="Times New Roman"/>
      <family val="0"/>
    </font>
    <font>
      <sz val="11"/>
      <name val="Times New Roman"/>
      <family val="0"/>
    </font>
    <font>
      <sz val="11"/>
      <name val="Bosis Light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Bosis Light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Bosis Light"/>
      <family val="1"/>
    </font>
    <font>
      <b/>
      <sz val="11"/>
      <color indexed="48"/>
      <name val="Times New Roman"/>
      <family val="1"/>
    </font>
    <font>
      <b/>
      <sz val="10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b/>
      <sz val="11"/>
      <color indexed="12"/>
      <name val="Times New Roman"/>
      <family val="0"/>
    </font>
    <font>
      <b/>
      <sz val="11"/>
      <color indexed="12"/>
      <name val="Bosis Light"/>
      <family val="1"/>
    </font>
    <font>
      <sz val="12"/>
      <color indexed="12"/>
      <name val="Times New Roman"/>
      <family val="0"/>
    </font>
    <font>
      <b/>
      <sz val="11"/>
      <color indexed="17"/>
      <name val="Bosis Light"/>
      <family val="1"/>
    </font>
    <font>
      <b/>
      <sz val="11"/>
      <color indexed="17"/>
      <name val="Times New Roman"/>
      <family val="0"/>
    </font>
    <font>
      <sz val="18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b/>
      <sz val="11"/>
      <color indexed="13"/>
      <name val="Times New Roman"/>
      <family val="0"/>
    </font>
    <font>
      <b/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2"/>
      <name val="Bosis Light"/>
      <family val="1"/>
    </font>
    <font>
      <sz val="11"/>
      <color indexed="10"/>
      <name val="Times New Roman"/>
      <family val="1"/>
    </font>
    <font>
      <sz val="12"/>
      <color indexed="10"/>
      <name val="Bosis Medium"/>
      <family val="1"/>
    </font>
    <font>
      <sz val="10"/>
      <color indexed="10"/>
      <name val="Bosis Light"/>
      <family val="1"/>
    </font>
    <font>
      <sz val="10"/>
      <color indexed="10"/>
      <name val="Times New Roman"/>
      <family val="0"/>
    </font>
    <font>
      <sz val="12"/>
      <color indexed="10"/>
      <name val="Bosis Light"/>
      <family val="1"/>
    </font>
    <font>
      <b/>
      <sz val="12"/>
      <name val="Bosis Medium"/>
      <family val="0"/>
    </font>
    <font>
      <b/>
      <sz val="11"/>
      <color indexed="57"/>
      <name val="Times New Roman"/>
      <family val="0"/>
    </font>
    <font>
      <b/>
      <sz val="11"/>
      <color indexed="57"/>
      <name val="Bosis Light"/>
      <family val="1"/>
    </font>
    <font>
      <sz val="10"/>
      <name val="Bosis Mediu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20" borderId="1" applyNumberFormat="0" applyFont="0" applyAlignment="0" applyProtection="0"/>
    <xf numFmtId="0" fontId="71" fillId="21" borderId="2" applyNumberFormat="0" applyAlignment="0" applyProtection="0"/>
    <xf numFmtId="0" fontId="72" fillId="22" borderId="0" applyNumberFormat="0" applyBorder="0" applyAlignment="0" applyProtection="0"/>
    <xf numFmtId="0" fontId="7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31" borderId="3" applyNumberFormat="0" applyAlignment="0" applyProtection="0"/>
    <xf numFmtId="0" fontId="77" fillId="0" borderId="4" applyNumberFormat="0" applyFill="0" applyAlignment="0" applyProtection="0"/>
    <xf numFmtId="0" fontId="78" fillId="32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2" fontId="16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1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6" fillId="35" borderId="0" xfId="0" applyFont="1" applyFill="1" applyAlignment="1">
      <alignment/>
    </xf>
    <xf numFmtId="0" fontId="10" fillId="0" borderId="0" xfId="0" applyFont="1" applyFill="1" applyAlignment="1">
      <alignment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7" fillId="36" borderId="0" xfId="0" applyFont="1" applyFill="1" applyAlignment="1">
      <alignment/>
    </xf>
    <xf numFmtId="0" fontId="26" fillId="36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38" fillId="0" borderId="0" xfId="0" applyFont="1" applyAlignment="1">
      <alignment/>
    </xf>
    <xf numFmtId="3" fontId="34" fillId="0" borderId="11" xfId="0" applyNumberFormat="1" applyFont="1" applyBorder="1" applyAlignment="1">
      <alignment horizontal="center"/>
    </xf>
    <xf numFmtId="0" fontId="35" fillId="0" borderId="0" xfId="0" applyFont="1" applyFill="1" applyAlignment="1">
      <alignment/>
    </xf>
    <xf numFmtId="3" fontId="38" fillId="0" borderId="10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8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Fill="1" applyBorder="1" applyAlignment="1">
      <alignment/>
    </xf>
    <xf numFmtId="3" fontId="34" fillId="0" borderId="13" xfId="0" applyNumberFormat="1" applyFont="1" applyBorder="1" applyAlignment="1">
      <alignment horizontal="center"/>
    </xf>
    <xf numFmtId="3" fontId="35" fillId="0" borderId="14" xfId="0" applyNumberFormat="1" applyFont="1" applyFill="1" applyBorder="1" applyAlignment="1">
      <alignment/>
    </xf>
    <xf numFmtId="3" fontId="36" fillId="0" borderId="11" xfId="0" applyNumberFormat="1" applyFont="1" applyBorder="1" applyAlignment="1">
      <alignment/>
    </xf>
    <xf numFmtId="3" fontId="34" fillId="0" borderId="13" xfId="0" applyNumberFormat="1" applyFont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center"/>
    </xf>
    <xf numFmtId="3" fontId="34" fillId="0" borderId="15" xfId="0" applyNumberFormat="1" applyFont="1" applyBorder="1" applyAlignment="1">
      <alignment/>
    </xf>
    <xf numFmtId="3" fontId="35" fillId="0" borderId="15" xfId="0" applyNumberFormat="1" applyFont="1" applyFill="1" applyBorder="1" applyAlignment="1">
      <alignment horizont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right"/>
    </xf>
    <xf numFmtId="3" fontId="34" fillId="0" borderId="20" xfId="0" applyNumberFormat="1" applyFont="1" applyBorder="1" applyAlignment="1">
      <alignment horizontal="center"/>
    </xf>
    <xf numFmtId="3" fontId="36" fillId="0" borderId="17" xfId="0" applyNumberFormat="1" applyFont="1" applyBorder="1" applyAlignment="1">
      <alignment horizontal="center"/>
    </xf>
    <xf numFmtId="3" fontId="37" fillId="0" borderId="17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3" fontId="35" fillId="0" borderId="19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27" fillId="36" borderId="13" xfId="0" applyFont="1" applyFill="1" applyBorder="1" applyAlignment="1">
      <alignment/>
    </xf>
    <xf numFmtId="0" fontId="42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9" fillId="36" borderId="0" xfId="0" applyFont="1" applyFill="1" applyAlignment="1">
      <alignment/>
    </xf>
    <xf numFmtId="0" fontId="45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18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4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6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1" fillId="38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5" topLeftCell="A40" activePane="bottomLeft" state="frozen"/>
      <selection pane="topLeft" activeCell="A1" sqref="A1"/>
      <selection pane="bottomLeft" activeCell="G50" sqref="G50:G51"/>
    </sheetView>
  </sheetViews>
  <sheetFormatPr defaultColWidth="9.00390625" defaultRowHeight="15.75"/>
  <cols>
    <col min="1" max="1" width="10.625" style="0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7" ht="15.75">
      <c r="A5" s="5" t="s">
        <v>42</v>
      </c>
      <c r="B5" s="33" t="s">
        <v>43</v>
      </c>
      <c r="C5" s="28" t="s">
        <v>44</v>
      </c>
      <c r="D5" s="28" t="s">
        <v>45</v>
      </c>
      <c r="E5" s="28" t="s">
        <v>46</v>
      </c>
      <c r="F5" s="28" t="s">
        <v>47</v>
      </c>
      <c r="G5" s="6" t="s">
        <v>48</v>
      </c>
    </row>
    <row r="6" spans="1:10" ht="15.75">
      <c r="A6" s="5" t="s">
        <v>30</v>
      </c>
      <c r="B6" s="29">
        <v>224</v>
      </c>
      <c r="C6" s="30"/>
      <c r="D6" s="30"/>
      <c r="E6" s="31"/>
      <c r="F6" s="34"/>
      <c r="G6" s="25">
        <f aca="true" t="shared" si="0" ref="G6:G36">SUM(B6:F6)</f>
        <v>224</v>
      </c>
      <c r="J6" s="7"/>
    </row>
    <row r="7" spans="1:7" ht="15.75">
      <c r="A7" s="5" t="s">
        <v>36</v>
      </c>
      <c r="B7" s="29">
        <v>382</v>
      </c>
      <c r="C7" s="30"/>
      <c r="D7" s="30"/>
      <c r="E7" s="31">
        <v>271</v>
      </c>
      <c r="F7" s="34"/>
      <c r="G7" s="25">
        <f t="shared" si="0"/>
        <v>653</v>
      </c>
    </row>
    <row r="8" spans="1:7" ht="15.75">
      <c r="A8" s="8" t="s">
        <v>15</v>
      </c>
      <c r="B8" s="29"/>
      <c r="C8" s="30"/>
      <c r="D8" s="30"/>
      <c r="E8" s="31">
        <v>413</v>
      </c>
      <c r="F8" s="34"/>
      <c r="G8" s="25">
        <f t="shared" si="0"/>
        <v>413</v>
      </c>
    </row>
    <row r="9" spans="1:7" ht="15.75">
      <c r="A9" s="5" t="s">
        <v>3</v>
      </c>
      <c r="B9" s="29">
        <v>967</v>
      </c>
      <c r="C9" s="30"/>
      <c r="D9" s="30"/>
      <c r="E9" s="31"/>
      <c r="F9" s="34"/>
      <c r="G9" s="25">
        <f t="shared" si="0"/>
        <v>967</v>
      </c>
    </row>
    <row r="10" spans="1:7" ht="15.75">
      <c r="A10" s="5" t="s">
        <v>69</v>
      </c>
      <c r="B10" s="29"/>
      <c r="C10" s="30"/>
      <c r="D10" s="30"/>
      <c r="E10" s="31"/>
      <c r="F10" s="30">
        <v>49</v>
      </c>
      <c r="G10" s="25">
        <f t="shared" si="0"/>
        <v>49</v>
      </c>
    </row>
    <row r="11" spans="1:7" ht="15.75">
      <c r="A11" s="5" t="s">
        <v>18</v>
      </c>
      <c r="B11" s="29">
        <v>190</v>
      </c>
      <c r="C11" s="30"/>
      <c r="D11" s="30"/>
      <c r="E11" s="31"/>
      <c r="F11" s="34"/>
      <c r="G11" s="25">
        <f t="shared" si="0"/>
        <v>190</v>
      </c>
    </row>
    <row r="12" spans="1:7" ht="15.75">
      <c r="A12" s="5" t="s">
        <v>9</v>
      </c>
      <c r="B12" s="29">
        <v>2760</v>
      </c>
      <c r="C12" s="30"/>
      <c r="D12" s="30"/>
      <c r="E12" s="31">
        <v>629</v>
      </c>
      <c r="F12" s="30">
        <v>177</v>
      </c>
      <c r="G12" s="25">
        <f t="shared" si="0"/>
        <v>3566</v>
      </c>
    </row>
    <row r="13" spans="1:7" ht="15.75">
      <c r="A13" s="5" t="s">
        <v>33</v>
      </c>
      <c r="B13" s="29"/>
      <c r="C13" s="30"/>
      <c r="D13" s="30"/>
      <c r="E13" s="31"/>
      <c r="F13" s="34"/>
      <c r="G13" s="25">
        <f t="shared" si="0"/>
        <v>0</v>
      </c>
    </row>
    <row r="14" spans="1:7" ht="15.75">
      <c r="A14" s="5" t="s">
        <v>21</v>
      </c>
      <c r="B14" s="29"/>
      <c r="C14" s="30"/>
      <c r="D14" s="30"/>
      <c r="E14" s="31"/>
      <c r="F14" s="34"/>
      <c r="G14" s="25">
        <f t="shared" si="0"/>
        <v>0</v>
      </c>
    </row>
    <row r="15" spans="1:7" ht="15.75">
      <c r="A15" s="5" t="s">
        <v>17</v>
      </c>
      <c r="B15" s="29">
        <v>599</v>
      </c>
      <c r="C15" s="30"/>
      <c r="D15" s="30"/>
      <c r="E15" s="31"/>
      <c r="F15" s="34"/>
      <c r="G15" s="25">
        <f t="shared" si="0"/>
        <v>599</v>
      </c>
    </row>
    <row r="16" spans="1:7" ht="15.75">
      <c r="A16" s="8" t="s">
        <v>61</v>
      </c>
      <c r="B16" s="29"/>
      <c r="C16" s="30"/>
      <c r="D16" s="30">
        <v>76</v>
      </c>
      <c r="E16" s="32"/>
      <c r="F16" s="34"/>
      <c r="G16" s="26">
        <f t="shared" si="0"/>
        <v>76</v>
      </c>
    </row>
    <row r="17" spans="1:7" ht="15.75">
      <c r="A17" s="5" t="s">
        <v>24</v>
      </c>
      <c r="B17" s="29">
        <v>5095</v>
      </c>
      <c r="C17" s="30"/>
      <c r="D17" s="30"/>
      <c r="E17" s="31">
        <v>1817</v>
      </c>
      <c r="F17" s="30">
        <v>726</v>
      </c>
      <c r="G17" s="25">
        <f t="shared" si="0"/>
        <v>7638</v>
      </c>
    </row>
    <row r="18" spans="1:7" ht="15.75">
      <c r="A18" s="5" t="s">
        <v>5</v>
      </c>
      <c r="B18" s="29">
        <v>1053</v>
      </c>
      <c r="C18" s="30"/>
      <c r="D18" s="30"/>
      <c r="E18" s="31"/>
      <c r="F18" s="34"/>
      <c r="G18" s="25">
        <f t="shared" si="0"/>
        <v>1053</v>
      </c>
    </row>
    <row r="19" spans="1:7" ht="15.75">
      <c r="A19" s="5" t="s">
        <v>19</v>
      </c>
      <c r="B19" s="29">
        <v>91</v>
      </c>
      <c r="C19" s="30"/>
      <c r="D19" s="30"/>
      <c r="E19" s="31"/>
      <c r="F19" s="34"/>
      <c r="G19" s="25">
        <f t="shared" si="0"/>
        <v>91</v>
      </c>
    </row>
    <row r="20" spans="1:7" ht="15.75">
      <c r="A20" s="8" t="s">
        <v>12</v>
      </c>
      <c r="B20" s="29"/>
      <c r="C20" s="30"/>
      <c r="D20" s="30"/>
      <c r="E20" s="30">
        <v>3380</v>
      </c>
      <c r="F20" s="30">
        <v>460</v>
      </c>
      <c r="G20" s="25">
        <f t="shared" si="0"/>
        <v>3840</v>
      </c>
    </row>
    <row r="21" spans="1:7" ht="15.75">
      <c r="A21" s="5" t="s">
        <v>11</v>
      </c>
      <c r="B21" s="29">
        <v>1902</v>
      </c>
      <c r="C21" s="30"/>
      <c r="D21" s="30"/>
      <c r="E21" s="30">
        <v>667</v>
      </c>
      <c r="F21" s="30">
        <v>212</v>
      </c>
      <c r="G21" s="25">
        <f t="shared" si="0"/>
        <v>2781</v>
      </c>
    </row>
    <row r="22" spans="1:7" ht="15.75">
      <c r="A22" s="5" t="s">
        <v>63</v>
      </c>
      <c r="B22" s="29"/>
      <c r="C22" s="30"/>
      <c r="D22" s="30">
        <v>8</v>
      </c>
      <c r="E22" s="32"/>
      <c r="F22" s="34"/>
      <c r="G22" s="26">
        <f t="shared" si="0"/>
        <v>8</v>
      </c>
    </row>
    <row r="23" spans="1:7" ht="15.75">
      <c r="A23" s="5" t="s">
        <v>27</v>
      </c>
      <c r="B23" s="29">
        <v>197</v>
      </c>
      <c r="C23" s="30"/>
      <c r="D23" s="30"/>
      <c r="E23" s="31"/>
      <c r="F23" s="34"/>
      <c r="G23" s="25">
        <f t="shared" si="0"/>
        <v>197</v>
      </c>
    </row>
    <row r="24" spans="1:7" ht="15.75">
      <c r="A24" s="5" t="s">
        <v>38</v>
      </c>
      <c r="B24" s="29"/>
      <c r="C24" s="30"/>
      <c r="D24" s="30"/>
      <c r="E24" s="31">
        <v>624</v>
      </c>
      <c r="F24" s="34"/>
      <c r="G24" s="25">
        <f t="shared" si="0"/>
        <v>624</v>
      </c>
    </row>
    <row r="25" spans="1:7" ht="15.75">
      <c r="A25" s="8" t="s">
        <v>14</v>
      </c>
      <c r="B25" s="29"/>
      <c r="C25" s="30"/>
      <c r="D25" s="30"/>
      <c r="E25" s="31">
        <v>3557</v>
      </c>
      <c r="F25" s="34"/>
      <c r="G25" s="25">
        <f t="shared" si="0"/>
        <v>3557</v>
      </c>
    </row>
    <row r="26" spans="1:7" ht="15.75">
      <c r="A26" s="5" t="s">
        <v>16</v>
      </c>
      <c r="B26" s="29">
        <v>2940</v>
      </c>
      <c r="C26" s="30"/>
      <c r="D26" s="30"/>
      <c r="E26" s="31"/>
      <c r="F26" s="34"/>
      <c r="G26" s="25">
        <f t="shared" si="0"/>
        <v>2940</v>
      </c>
    </row>
    <row r="27" spans="1:7" ht="15.75">
      <c r="A27" s="5" t="s">
        <v>56</v>
      </c>
      <c r="B27" s="29"/>
      <c r="C27" s="30"/>
      <c r="D27" s="30">
        <v>67</v>
      </c>
      <c r="E27" s="32"/>
      <c r="F27" s="34"/>
      <c r="G27" s="26">
        <f t="shared" si="0"/>
        <v>67</v>
      </c>
    </row>
    <row r="28" spans="1:7" ht="15.75">
      <c r="A28" s="5" t="s">
        <v>20</v>
      </c>
      <c r="B28" s="29">
        <v>1491</v>
      </c>
      <c r="C28" s="30"/>
      <c r="D28" s="30"/>
      <c r="E28" s="31"/>
      <c r="F28" s="34"/>
      <c r="G28" s="25">
        <f t="shared" si="0"/>
        <v>1491</v>
      </c>
    </row>
    <row r="29" spans="1:7" ht="15.75">
      <c r="A29" s="5" t="s">
        <v>6</v>
      </c>
      <c r="B29" s="29">
        <v>13492</v>
      </c>
      <c r="C29" s="30"/>
      <c r="D29" s="30"/>
      <c r="E29" s="31">
        <v>2138</v>
      </c>
      <c r="F29" s="30">
        <v>881</v>
      </c>
      <c r="G29" s="25">
        <f t="shared" si="0"/>
        <v>16511</v>
      </c>
    </row>
    <row r="30" spans="1:7" ht="15.75">
      <c r="A30" s="5" t="s">
        <v>59</v>
      </c>
      <c r="B30" s="29"/>
      <c r="C30" s="30"/>
      <c r="D30" s="30">
        <v>27</v>
      </c>
      <c r="E30" s="32"/>
      <c r="F30" s="30"/>
      <c r="G30" s="26">
        <f t="shared" si="0"/>
        <v>27</v>
      </c>
    </row>
    <row r="31" spans="1:7" ht="15.75">
      <c r="A31" s="5" t="s">
        <v>2</v>
      </c>
      <c r="B31" s="29">
        <v>14740</v>
      </c>
      <c r="C31" s="30"/>
      <c r="D31" s="30"/>
      <c r="E31" s="31">
        <v>2386</v>
      </c>
      <c r="F31" s="30">
        <v>514</v>
      </c>
      <c r="G31" s="25">
        <f t="shared" si="0"/>
        <v>17640</v>
      </c>
    </row>
    <row r="32" spans="1:7" ht="15.75">
      <c r="A32" s="5" t="s">
        <v>25</v>
      </c>
      <c r="B32" s="29">
        <v>135</v>
      </c>
      <c r="C32" s="30"/>
      <c r="D32" s="30"/>
      <c r="E32" s="31"/>
      <c r="F32" s="34"/>
      <c r="G32" s="25">
        <f t="shared" si="0"/>
        <v>135</v>
      </c>
    </row>
    <row r="33" spans="1:7" ht="15.75">
      <c r="A33" s="5" t="s">
        <v>35</v>
      </c>
      <c r="B33" s="29">
        <v>376</v>
      </c>
      <c r="C33" s="30"/>
      <c r="D33" s="30"/>
      <c r="E33" s="31">
        <v>225</v>
      </c>
      <c r="F33" s="34"/>
      <c r="G33" s="25">
        <f t="shared" si="0"/>
        <v>601</v>
      </c>
    </row>
    <row r="34" spans="1:7" ht="15.75">
      <c r="A34" s="5" t="s">
        <v>51</v>
      </c>
      <c r="B34" s="29">
        <v>301</v>
      </c>
      <c r="C34" s="30"/>
      <c r="D34" s="30"/>
      <c r="E34" s="31"/>
      <c r="F34" s="34"/>
      <c r="G34" s="25">
        <f t="shared" si="0"/>
        <v>301</v>
      </c>
    </row>
    <row r="35" spans="1:7" ht="15.75">
      <c r="A35" s="5" t="s">
        <v>68</v>
      </c>
      <c r="B35" s="29"/>
      <c r="C35" s="30"/>
      <c r="D35" s="30"/>
      <c r="E35" s="31"/>
      <c r="F35" s="30">
        <v>281</v>
      </c>
      <c r="G35" s="25">
        <f t="shared" si="0"/>
        <v>281</v>
      </c>
    </row>
    <row r="36" spans="1:7" ht="15.75">
      <c r="A36" s="5" t="s">
        <v>50</v>
      </c>
      <c r="B36" s="29">
        <v>517</v>
      </c>
      <c r="C36" s="30"/>
      <c r="D36" s="30"/>
      <c r="E36" s="31"/>
      <c r="F36" s="34"/>
      <c r="G36" s="25">
        <f t="shared" si="0"/>
        <v>517</v>
      </c>
    </row>
    <row r="37" spans="1:7" ht="15.75">
      <c r="A37" s="5" t="s">
        <v>39</v>
      </c>
      <c r="B37" s="29"/>
      <c r="C37" s="30"/>
      <c r="D37" s="30"/>
      <c r="E37" s="31">
        <v>698</v>
      </c>
      <c r="F37" s="34"/>
      <c r="G37" s="25">
        <f aca="true" t="shared" si="1" ref="G37:G65">SUM(B37:F37)</f>
        <v>698</v>
      </c>
    </row>
    <row r="38" spans="1:7" ht="15.75">
      <c r="A38" s="5" t="s">
        <v>34</v>
      </c>
      <c r="B38" s="29">
        <v>470</v>
      </c>
      <c r="C38" s="30"/>
      <c r="D38" s="30"/>
      <c r="E38" s="31">
        <v>221</v>
      </c>
      <c r="F38" s="34"/>
      <c r="G38" s="25">
        <f t="shared" si="1"/>
        <v>691</v>
      </c>
    </row>
    <row r="39" spans="1:7" ht="15.75">
      <c r="A39" s="5" t="s">
        <v>23</v>
      </c>
      <c r="B39" s="29">
        <v>716</v>
      </c>
      <c r="C39" s="30"/>
      <c r="D39" s="30"/>
      <c r="E39" s="31">
        <v>26</v>
      </c>
      <c r="F39" s="34"/>
      <c r="G39" s="25">
        <f t="shared" si="1"/>
        <v>742</v>
      </c>
    </row>
    <row r="40" spans="1:7" ht="15.75">
      <c r="A40" s="5" t="s">
        <v>22</v>
      </c>
      <c r="B40" s="29"/>
      <c r="C40" s="30"/>
      <c r="D40" s="30"/>
      <c r="E40" s="31"/>
      <c r="F40" s="34"/>
      <c r="G40" s="25">
        <f t="shared" si="1"/>
        <v>0</v>
      </c>
    </row>
    <row r="41" spans="1:7" ht="15.75">
      <c r="A41" s="5" t="s">
        <v>54</v>
      </c>
      <c r="B41" s="29">
        <v>347</v>
      </c>
      <c r="C41" s="30"/>
      <c r="D41" s="30"/>
      <c r="E41" s="31"/>
      <c r="F41" s="34"/>
      <c r="G41" s="25">
        <f t="shared" si="1"/>
        <v>347</v>
      </c>
    </row>
    <row r="42" spans="1:7" ht="15.75">
      <c r="A42" s="5" t="s">
        <v>64</v>
      </c>
      <c r="B42" s="29"/>
      <c r="C42" s="30"/>
      <c r="D42" s="30">
        <v>220</v>
      </c>
      <c r="E42" s="32"/>
      <c r="F42" s="34"/>
      <c r="G42" s="26">
        <f t="shared" si="1"/>
        <v>220</v>
      </c>
    </row>
    <row r="43" spans="1:7" ht="15.75">
      <c r="A43" s="5" t="s">
        <v>53</v>
      </c>
      <c r="B43" s="29">
        <v>1612</v>
      </c>
      <c r="C43" s="30"/>
      <c r="D43" s="30"/>
      <c r="E43" s="31"/>
      <c r="F43" s="34"/>
      <c r="G43" s="25">
        <f t="shared" si="1"/>
        <v>1612</v>
      </c>
    </row>
    <row r="44" spans="1:7" ht="15.75">
      <c r="A44" s="5" t="s">
        <v>60</v>
      </c>
      <c r="B44" s="29"/>
      <c r="C44" s="30"/>
      <c r="D44" s="30">
        <v>52</v>
      </c>
      <c r="E44" s="32"/>
      <c r="F44" s="34"/>
      <c r="G44" s="26">
        <f t="shared" si="1"/>
        <v>52</v>
      </c>
    </row>
    <row r="45" spans="1:7" ht="15.75">
      <c r="A45" s="5" t="s">
        <v>57</v>
      </c>
      <c r="B45" s="29"/>
      <c r="C45" s="30"/>
      <c r="D45" s="30">
        <v>12</v>
      </c>
      <c r="E45" s="32"/>
      <c r="F45" s="34"/>
      <c r="G45" s="26">
        <f t="shared" si="1"/>
        <v>12</v>
      </c>
    </row>
    <row r="46" spans="1:7" ht="15.75">
      <c r="A46" s="5" t="s">
        <v>10</v>
      </c>
      <c r="B46" s="29">
        <v>579</v>
      </c>
      <c r="C46" s="30"/>
      <c r="D46" s="30"/>
      <c r="E46" s="31"/>
      <c r="F46" s="34"/>
      <c r="G46" s="25">
        <f t="shared" si="1"/>
        <v>579</v>
      </c>
    </row>
    <row r="47" spans="1:7" ht="15.75">
      <c r="A47" s="5" t="s">
        <v>7</v>
      </c>
      <c r="B47" s="29">
        <v>165</v>
      </c>
      <c r="C47" s="30"/>
      <c r="D47" s="30"/>
      <c r="E47" s="31"/>
      <c r="F47" s="34"/>
      <c r="G47" s="25">
        <f t="shared" si="1"/>
        <v>165</v>
      </c>
    </row>
    <row r="48" spans="1:7" ht="15.75">
      <c r="A48" s="5" t="s">
        <v>65</v>
      </c>
      <c r="B48" s="29">
        <v>186</v>
      </c>
      <c r="C48" s="30"/>
      <c r="D48" s="30"/>
      <c r="E48" s="31"/>
      <c r="F48" s="34"/>
      <c r="G48" s="25">
        <f t="shared" si="1"/>
        <v>186</v>
      </c>
    </row>
    <row r="49" spans="1:7" ht="15.75">
      <c r="A49" s="5" t="s">
        <v>52</v>
      </c>
      <c r="B49" s="29">
        <v>364</v>
      </c>
      <c r="C49" s="30"/>
      <c r="D49" s="30"/>
      <c r="E49" s="31"/>
      <c r="F49" s="34"/>
      <c r="G49" s="25">
        <f t="shared" si="1"/>
        <v>364</v>
      </c>
    </row>
    <row r="50" spans="1:7" ht="15.75">
      <c r="A50" s="5" t="s">
        <v>71</v>
      </c>
      <c r="B50" s="29"/>
      <c r="C50" s="30"/>
      <c r="D50" s="30"/>
      <c r="E50" s="31">
        <v>44</v>
      </c>
      <c r="F50" s="34"/>
      <c r="G50" s="25">
        <f t="shared" si="1"/>
        <v>44</v>
      </c>
    </row>
    <row r="51" spans="1:7" ht="15.75">
      <c r="A51" s="5" t="s">
        <v>88</v>
      </c>
      <c r="B51" s="29"/>
      <c r="C51" s="30"/>
      <c r="D51" s="30"/>
      <c r="E51" s="31"/>
      <c r="F51" s="34"/>
      <c r="G51" s="25">
        <f t="shared" si="1"/>
        <v>0</v>
      </c>
    </row>
    <row r="52" spans="1:7" ht="15.75">
      <c r="A52" s="5" t="s">
        <v>29</v>
      </c>
      <c r="B52" s="29">
        <v>761</v>
      </c>
      <c r="C52" s="30"/>
      <c r="D52" s="30"/>
      <c r="E52" s="31"/>
      <c r="F52" s="34"/>
      <c r="G52" s="25">
        <f t="shared" si="1"/>
        <v>761</v>
      </c>
    </row>
    <row r="53" spans="1:7" ht="15.75">
      <c r="A53" s="5" t="s">
        <v>58</v>
      </c>
      <c r="B53" s="29"/>
      <c r="C53" s="30"/>
      <c r="D53" s="30">
        <v>242</v>
      </c>
      <c r="E53" s="32"/>
      <c r="F53" s="34"/>
      <c r="G53" s="26">
        <f t="shared" si="1"/>
        <v>242</v>
      </c>
    </row>
    <row r="54" spans="1:7" ht="15.75">
      <c r="A54" s="5" t="s">
        <v>40</v>
      </c>
      <c r="B54" s="29"/>
      <c r="C54" s="30"/>
      <c r="D54" s="30"/>
      <c r="E54" s="31">
        <v>245</v>
      </c>
      <c r="F54" s="34"/>
      <c r="G54" s="25">
        <f t="shared" si="1"/>
        <v>245</v>
      </c>
    </row>
    <row r="55" spans="1:7" ht="15.75">
      <c r="A55" s="5" t="s">
        <v>31</v>
      </c>
      <c r="B55" s="29"/>
      <c r="C55" s="30"/>
      <c r="D55" s="30"/>
      <c r="E55" s="31"/>
      <c r="F55" s="34"/>
      <c r="G55" s="25">
        <f t="shared" si="1"/>
        <v>0</v>
      </c>
    </row>
    <row r="56" spans="1:7" ht="15.75">
      <c r="A56" s="5" t="s">
        <v>32</v>
      </c>
      <c r="B56" s="29"/>
      <c r="C56" s="30"/>
      <c r="D56" s="30"/>
      <c r="E56" s="31"/>
      <c r="F56" s="34"/>
      <c r="G56" s="25">
        <f t="shared" si="1"/>
        <v>0</v>
      </c>
    </row>
    <row r="57" spans="1:7" ht="15.75">
      <c r="A57" s="5" t="s">
        <v>13</v>
      </c>
      <c r="B57" s="29"/>
      <c r="C57" s="30"/>
      <c r="D57" s="30"/>
      <c r="E57" s="31">
        <v>443</v>
      </c>
      <c r="F57" s="34"/>
      <c r="G57" s="25">
        <f t="shared" si="1"/>
        <v>443</v>
      </c>
    </row>
    <row r="58" spans="1:7" ht="15.75">
      <c r="A58" s="5" t="s">
        <v>55</v>
      </c>
      <c r="B58" s="29">
        <v>2403</v>
      </c>
      <c r="C58" s="30"/>
      <c r="D58" s="30">
        <v>329</v>
      </c>
      <c r="E58" s="31"/>
      <c r="F58" s="34"/>
      <c r="G58" s="25">
        <f t="shared" si="1"/>
        <v>2732</v>
      </c>
    </row>
    <row r="59" spans="1:7" ht="15.75">
      <c r="A59" s="5" t="s">
        <v>4</v>
      </c>
      <c r="B59" s="29">
        <v>1016</v>
      </c>
      <c r="C59" s="30"/>
      <c r="D59" s="30"/>
      <c r="E59" s="31"/>
      <c r="F59" s="34"/>
      <c r="G59" s="25">
        <f t="shared" si="1"/>
        <v>1016</v>
      </c>
    </row>
    <row r="60" spans="1:7" ht="15.75">
      <c r="A60" s="5" t="s">
        <v>37</v>
      </c>
      <c r="B60" s="29">
        <v>196</v>
      </c>
      <c r="C60" s="30"/>
      <c r="D60" s="30"/>
      <c r="E60" s="31">
        <v>345</v>
      </c>
      <c r="F60" s="34"/>
      <c r="G60" s="25">
        <f t="shared" si="1"/>
        <v>541</v>
      </c>
    </row>
    <row r="61" spans="1:7" ht="15.75">
      <c r="A61" s="5" t="s">
        <v>28</v>
      </c>
      <c r="B61" s="29">
        <v>904</v>
      </c>
      <c r="C61" s="30"/>
      <c r="D61" s="30"/>
      <c r="E61" s="31"/>
      <c r="F61" s="30">
        <v>217</v>
      </c>
      <c r="G61" s="25">
        <f t="shared" si="1"/>
        <v>1121</v>
      </c>
    </row>
    <row r="62" spans="1:7" ht="15.75">
      <c r="A62" s="5" t="s">
        <v>62</v>
      </c>
      <c r="B62" s="29"/>
      <c r="C62" s="30"/>
      <c r="D62" s="30">
        <v>14</v>
      </c>
      <c r="E62" s="32"/>
      <c r="F62" s="34"/>
      <c r="G62" s="26">
        <f t="shared" si="1"/>
        <v>14</v>
      </c>
    </row>
    <row r="63" spans="1:7" ht="15.75">
      <c r="A63" s="5" t="s">
        <v>26</v>
      </c>
      <c r="B63" s="29">
        <v>309</v>
      </c>
      <c r="C63" s="30"/>
      <c r="D63" s="30"/>
      <c r="E63" s="31"/>
      <c r="F63" s="34"/>
      <c r="G63" s="25">
        <f t="shared" si="1"/>
        <v>309</v>
      </c>
    </row>
    <row r="64" spans="1:7" ht="15.75">
      <c r="A64" s="5" t="s">
        <v>8</v>
      </c>
      <c r="B64" s="29">
        <v>290</v>
      </c>
      <c r="C64" s="30"/>
      <c r="D64" s="30"/>
      <c r="E64" s="31"/>
      <c r="F64" s="34"/>
      <c r="G64" s="25">
        <f t="shared" si="1"/>
        <v>290</v>
      </c>
    </row>
    <row r="65" spans="1:7" ht="15.75">
      <c r="A65" s="5" t="s">
        <v>49</v>
      </c>
      <c r="B65" s="29">
        <v>336</v>
      </c>
      <c r="C65" s="30"/>
      <c r="D65" s="30"/>
      <c r="E65" s="31"/>
      <c r="F65" s="34"/>
      <c r="G65" s="25">
        <f t="shared" si="1"/>
        <v>336</v>
      </c>
    </row>
    <row r="69" spans="2:3" ht="15.75">
      <c r="B69" s="11"/>
      <c r="C69" s="12"/>
    </row>
    <row r="70" spans="2:3" ht="15.75">
      <c r="B70" s="11"/>
      <c r="C70" s="12"/>
    </row>
    <row r="71" spans="2:3" ht="15.75">
      <c r="B71" s="10"/>
      <c r="C71" s="12"/>
    </row>
  </sheetData>
  <sheetProtection/>
  <printOptions/>
  <pageMargins left="0.5905511811023623" right="0.1968503937007874" top="0" bottom="0" header="0" footer="0"/>
  <pageSetup horizontalDpi="400" verticalDpi="400" orientation="portrait" paperSize="9" scale="80" r:id="rId1"/>
  <headerFooter alignWithMargins="0">
    <oddHeader>&amp;C&amp;"Times New Roman,Fet"&amp;14&amp;A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20" sqref="C20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5" ht="15.75">
      <c r="A5" s="5" t="s">
        <v>42</v>
      </c>
      <c r="B5" s="27" t="s">
        <v>43</v>
      </c>
      <c r="C5" s="28" t="s">
        <v>44</v>
      </c>
      <c r="D5" s="28" t="s">
        <v>90</v>
      </c>
      <c r="E5" s="6" t="s">
        <v>48</v>
      </c>
    </row>
    <row r="6" spans="1:8" ht="15.75">
      <c r="A6" s="103" t="s">
        <v>30</v>
      </c>
      <c r="B6" s="47">
        <v>295</v>
      </c>
      <c r="C6" s="106"/>
      <c r="D6" s="106"/>
      <c r="E6" s="57">
        <f aca="true" t="shared" si="0" ref="E6:E37">SUM(B6:D6)</f>
        <v>295</v>
      </c>
      <c r="H6" s="7"/>
    </row>
    <row r="7" spans="1:5" ht="15.75">
      <c r="A7" s="5" t="s">
        <v>36</v>
      </c>
      <c r="B7" s="47">
        <v>1368</v>
      </c>
      <c r="C7" s="106"/>
      <c r="D7" s="106"/>
      <c r="E7" s="57">
        <f t="shared" si="0"/>
        <v>1368</v>
      </c>
    </row>
    <row r="8" spans="1:5" ht="15.75">
      <c r="A8" s="8" t="s">
        <v>15</v>
      </c>
      <c r="B8" s="112"/>
      <c r="C8" s="99">
        <v>1171</v>
      </c>
      <c r="D8" s="106"/>
      <c r="E8" s="57">
        <f t="shared" si="0"/>
        <v>1171</v>
      </c>
    </row>
    <row r="9" spans="1:7" ht="15.75">
      <c r="A9" s="5" t="s">
        <v>3</v>
      </c>
      <c r="B9" s="47">
        <v>1225</v>
      </c>
      <c r="C9" s="99">
        <v>2</v>
      </c>
      <c r="D9" s="106"/>
      <c r="E9" s="57">
        <f t="shared" si="0"/>
        <v>1227</v>
      </c>
      <c r="G9" s="56"/>
    </row>
    <row r="10" spans="1:5" ht="15.75">
      <c r="A10" s="5" t="s">
        <v>69</v>
      </c>
      <c r="B10" s="113"/>
      <c r="C10" s="99">
        <v>663</v>
      </c>
      <c r="D10" s="110"/>
      <c r="E10" s="57">
        <f t="shared" si="0"/>
        <v>663</v>
      </c>
    </row>
    <row r="11" spans="1:5" ht="15.75">
      <c r="A11" s="5" t="s">
        <v>18</v>
      </c>
      <c r="B11" s="47">
        <v>529</v>
      </c>
      <c r="C11" s="106"/>
      <c r="D11" s="111"/>
      <c r="E11" s="57">
        <f t="shared" si="0"/>
        <v>529</v>
      </c>
    </row>
    <row r="12" spans="1:5" ht="15.75">
      <c r="A12" s="5" t="s">
        <v>9</v>
      </c>
      <c r="B12" s="47">
        <v>2293</v>
      </c>
      <c r="C12" s="99">
        <v>3185</v>
      </c>
      <c r="D12" s="40">
        <v>665</v>
      </c>
      <c r="E12" s="57">
        <f t="shared" si="0"/>
        <v>6143</v>
      </c>
    </row>
    <row r="13" spans="1:5" ht="15.75">
      <c r="A13" s="5" t="s">
        <v>33</v>
      </c>
      <c r="B13" s="47">
        <v>233</v>
      </c>
      <c r="C13" s="106"/>
      <c r="D13" s="106"/>
      <c r="E13" s="57">
        <f t="shared" si="0"/>
        <v>233</v>
      </c>
    </row>
    <row r="14" spans="1:5" ht="15.75">
      <c r="A14" s="5" t="s">
        <v>21</v>
      </c>
      <c r="B14" s="47">
        <v>408</v>
      </c>
      <c r="C14" s="106"/>
      <c r="D14" s="106"/>
      <c r="E14" s="57">
        <f t="shared" si="0"/>
        <v>408</v>
      </c>
    </row>
    <row r="15" spans="1:5" ht="15.75">
      <c r="A15" s="5" t="s">
        <v>17</v>
      </c>
      <c r="B15" s="47">
        <v>890</v>
      </c>
      <c r="C15" s="106"/>
      <c r="D15" s="106"/>
      <c r="E15" s="57">
        <f t="shared" si="0"/>
        <v>890</v>
      </c>
    </row>
    <row r="16" spans="1:5" ht="15.75">
      <c r="A16" s="8" t="s">
        <v>61</v>
      </c>
      <c r="B16" s="47">
        <v>206</v>
      </c>
      <c r="C16" s="107"/>
      <c r="D16" s="107"/>
      <c r="E16" s="58">
        <f t="shared" si="0"/>
        <v>206</v>
      </c>
    </row>
    <row r="17" spans="1:5" ht="15.75">
      <c r="A17" s="5" t="s">
        <v>24</v>
      </c>
      <c r="B17" s="47">
        <v>10254</v>
      </c>
      <c r="C17" s="99">
        <v>7814</v>
      </c>
      <c r="D17" s="110"/>
      <c r="E17" s="57">
        <f t="shared" si="0"/>
        <v>18068</v>
      </c>
    </row>
    <row r="18" spans="1:8" ht="15.75">
      <c r="A18" s="5" t="s">
        <v>5</v>
      </c>
      <c r="B18" s="47">
        <v>1379</v>
      </c>
      <c r="C18" s="99">
        <v>11</v>
      </c>
      <c r="D18" s="106"/>
      <c r="E18" s="57">
        <f t="shared" si="0"/>
        <v>1390</v>
      </c>
      <c r="H18" s="100"/>
    </row>
    <row r="19" spans="1:5" ht="15.75">
      <c r="A19" s="5" t="s">
        <v>19</v>
      </c>
      <c r="B19" s="47">
        <v>497</v>
      </c>
      <c r="C19" s="106"/>
      <c r="D19" s="106"/>
      <c r="E19" s="57">
        <f t="shared" si="0"/>
        <v>497</v>
      </c>
    </row>
    <row r="20" spans="1:5" ht="15.75">
      <c r="A20" s="8" t="s">
        <v>12</v>
      </c>
      <c r="B20" s="47">
        <v>2714</v>
      </c>
      <c r="C20" s="99">
        <v>5187</v>
      </c>
      <c r="D20" s="40">
        <v>1414</v>
      </c>
      <c r="E20" s="57">
        <f t="shared" si="0"/>
        <v>9315</v>
      </c>
    </row>
    <row r="21" spans="1:5" ht="15.75">
      <c r="A21" s="5" t="s">
        <v>11</v>
      </c>
      <c r="B21" s="47">
        <v>1328</v>
      </c>
      <c r="C21" s="99">
        <v>2374</v>
      </c>
      <c r="D21" s="40">
        <v>602</v>
      </c>
      <c r="E21" s="57">
        <f t="shared" si="0"/>
        <v>4304</v>
      </c>
    </row>
    <row r="22" spans="1:5" ht="15.75">
      <c r="A22" s="5" t="s">
        <v>63</v>
      </c>
      <c r="B22" s="112"/>
      <c r="C22" s="37"/>
      <c r="D22" s="116"/>
      <c r="E22" s="58">
        <f t="shared" si="0"/>
        <v>0</v>
      </c>
    </row>
    <row r="23" spans="1:5" ht="15.75">
      <c r="A23" s="5" t="s">
        <v>27</v>
      </c>
      <c r="B23" s="47">
        <v>291</v>
      </c>
      <c r="C23" s="99"/>
      <c r="D23" s="99"/>
      <c r="E23" s="57">
        <f t="shared" si="0"/>
        <v>291</v>
      </c>
    </row>
    <row r="24" spans="1:5" ht="15.75">
      <c r="A24" s="5" t="s">
        <v>38</v>
      </c>
      <c r="B24" s="47">
        <v>1065</v>
      </c>
      <c r="C24" s="99"/>
      <c r="D24" s="99"/>
      <c r="E24" s="57">
        <f t="shared" si="0"/>
        <v>1065</v>
      </c>
    </row>
    <row r="25" spans="1:5" ht="15.75">
      <c r="A25" s="8" t="s">
        <v>14</v>
      </c>
      <c r="B25" s="47">
        <v>1986</v>
      </c>
      <c r="C25" s="99">
        <v>5812</v>
      </c>
      <c r="D25" s="106"/>
      <c r="E25" s="57">
        <f t="shared" si="0"/>
        <v>7798</v>
      </c>
    </row>
    <row r="26" spans="1:5" ht="15.75">
      <c r="A26" s="5" t="s">
        <v>16</v>
      </c>
      <c r="B26" s="47">
        <v>3386</v>
      </c>
      <c r="C26" s="99">
        <v>96</v>
      </c>
      <c r="D26" s="106"/>
      <c r="E26" s="57">
        <f t="shared" si="0"/>
        <v>3482</v>
      </c>
    </row>
    <row r="27" spans="1:5" ht="15.75">
      <c r="A27" s="5" t="s">
        <v>56</v>
      </c>
      <c r="B27" s="47">
        <v>280</v>
      </c>
      <c r="C27" s="107"/>
      <c r="D27" s="107"/>
      <c r="E27" s="58">
        <f t="shared" si="0"/>
        <v>280</v>
      </c>
    </row>
    <row r="28" spans="1:5" ht="15.75">
      <c r="A28" s="5" t="s">
        <v>20</v>
      </c>
      <c r="B28" s="47">
        <v>2764</v>
      </c>
      <c r="C28" s="99">
        <v>3213</v>
      </c>
      <c r="D28" s="106"/>
      <c r="E28" s="57">
        <f t="shared" si="0"/>
        <v>5977</v>
      </c>
    </row>
    <row r="29" spans="1:5" ht="15.75">
      <c r="A29" s="5" t="s">
        <v>6</v>
      </c>
      <c r="B29" s="47">
        <v>12366</v>
      </c>
      <c r="C29" s="99">
        <v>14502</v>
      </c>
      <c r="D29" s="99">
        <v>1689</v>
      </c>
      <c r="E29" s="57">
        <f t="shared" si="0"/>
        <v>28557</v>
      </c>
    </row>
    <row r="30" spans="1:5" ht="15.75">
      <c r="A30" s="5" t="s">
        <v>59</v>
      </c>
      <c r="B30" s="47">
        <v>78</v>
      </c>
      <c r="C30" s="107"/>
      <c r="D30" s="107"/>
      <c r="E30" s="58">
        <f t="shared" si="0"/>
        <v>78</v>
      </c>
    </row>
    <row r="31" spans="1:5" ht="15.75">
      <c r="A31" s="5" t="s">
        <v>2</v>
      </c>
      <c r="B31" s="47">
        <v>15750</v>
      </c>
      <c r="C31" s="99">
        <v>22867</v>
      </c>
      <c r="D31" s="40">
        <v>4838</v>
      </c>
      <c r="E31" s="57">
        <f t="shared" si="0"/>
        <v>43455</v>
      </c>
    </row>
    <row r="32" spans="1:5" ht="15.75">
      <c r="A32" s="5" t="s">
        <v>25</v>
      </c>
      <c r="B32" s="47">
        <v>467</v>
      </c>
      <c r="C32" s="106"/>
      <c r="D32" s="106"/>
      <c r="E32" s="57">
        <f t="shared" si="0"/>
        <v>467</v>
      </c>
    </row>
    <row r="33" spans="1:5" ht="15.75">
      <c r="A33" s="5" t="s">
        <v>35</v>
      </c>
      <c r="B33" s="47">
        <v>686</v>
      </c>
      <c r="C33" s="106"/>
      <c r="D33" s="106"/>
      <c r="E33" s="57">
        <f t="shared" si="0"/>
        <v>686</v>
      </c>
    </row>
    <row r="34" spans="1:5" ht="15.75">
      <c r="A34" s="5" t="s">
        <v>51</v>
      </c>
      <c r="B34" s="47">
        <v>497</v>
      </c>
      <c r="C34" s="106"/>
      <c r="D34" s="106"/>
      <c r="E34" s="57">
        <f t="shared" si="0"/>
        <v>497</v>
      </c>
    </row>
    <row r="35" spans="1:35" ht="15.75">
      <c r="A35" s="5" t="s">
        <v>68</v>
      </c>
      <c r="B35" s="112"/>
      <c r="C35" s="99">
        <v>736</v>
      </c>
      <c r="D35" s="40">
        <v>415</v>
      </c>
      <c r="E35" s="57">
        <f t="shared" si="0"/>
        <v>1151</v>
      </c>
      <c r="AH35">
        <v>0</v>
      </c>
      <c r="AI35">
        <v>0</v>
      </c>
    </row>
    <row r="36" spans="1:5" ht="15.75">
      <c r="A36" s="5" t="s">
        <v>50</v>
      </c>
      <c r="B36" s="47">
        <v>1019</v>
      </c>
      <c r="C36" s="106"/>
      <c r="D36" s="106"/>
      <c r="E36" s="57">
        <f t="shared" si="0"/>
        <v>1019</v>
      </c>
    </row>
    <row r="37" spans="1:5" ht="15.75">
      <c r="A37" s="5" t="s">
        <v>39</v>
      </c>
      <c r="B37" s="47">
        <v>1052</v>
      </c>
      <c r="C37" s="106"/>
      <c r="D37" s="106"/>
      <c r="E37" s="57">
        <f t="shared" si="0"/>
        <v>1052</v>
      </c>
    </row>
    <row r="38" spans="1:5" ht="15.75">
      <c r="A38" s="5" t="s">
        <v>34</v>
      </c>
      <c r="B38" s="47">
        <v>799</v>
      </c>
      <c r="C38" s="106"/>
      <c r="D38" s="106"/>
      <c r="E38" s="57">
        <f aca="true" t="shared" si="1" ref="E38:E60">SUM(B38:D38)</f>
        <v>799</v>
      </c>
    </row>
    <row r="39" spans="1:5" ht="15.75">
      <c r="A39" s="5" t="s">
        <v>23</v>
      </c>
      <c r="B39" s="47">
        <v>1828</v>
      </c>
      <c r="C39" s="99">
        <v>378</v>
      </c>
      <c r="D39" s="106"/>
      <c r="E39" s="57">
        <f t="shared" si="1"/>
        <v>2206</v>
      </c>
    </row>
    <row r="40" spans="1:5" ht="15.75">
      <c r="A40" s="5" t="s">
        <v>22</v>
      </c>
      <c r="B40" s="47">
        <v>442</v>
      </c>
      <c r="C40" s="106"/>
      <c r="D40" s="106" t="s">
        <v>87</v>
      </c>
      <c r="E40" s="57">
        <f t="shared" si="1"/>
        <v>442</v>
      </c>
    </row>
    <row r="41" spans="1:5" ht="15.75">
      <c r="A41" s="5" t="s">
        <v>54</v>
      </c>
      <c r="B41" s="47">
        <v>521</v>
      </c>
      <c r="C41" s="106"/>
      <c r="D41" s="106"/>
      <c r="E41" s="57">
        <f t="shared" si="1"/>
        <v>521</v>
      </c>
    </row>
    <row r="42" spans="1:5" ht="15.75">
      <c r="A42" s="5" t="s">
        <v>64</v>
      </c>
      <c r="B42" s="47">
        <v>741</v>
      </c>
      <c r="C42" s="107"/>
      <c r="D42" s="107"/>
      <c r="E42" s="58">
        <f t="shared" si="1"/>
        <v>741</v>
      </c>
    </row>
    <row r="43" spans="1:5" ht="15.75">
      <c r="A43" s="5" t="s">
        <v>53</v>
      </c>
      <c r="B43" s="47">
        <v>2477</v>
      </c>
      <c r="C43" s="106"/>
      <c r="D43" s="106"/>
      <c r="E43" s="57">
        <f t="shared" si="1"/>
        <v>2477</v>
      </c>
    </row>
    <row r="44" spans="1:5" ht="15.75">
      <c r="A44" s="5" t="s">
        <v>60</v>
      </c>
      <c r="B44" s="47">
        <v>136</v>
      </c>
      <c r="C44" s="107"/>
      <c r="D44" s="107"/>
      <c r="E44" s="58">
        <f t="shared" si="1"/>
        <v>136</v>
      </c>
    </row>
    <row r="45" spans="1:5" ht="15.75">
      <c r="A45" s="5" t="s">
        <v>57</v>
      </c>
      <c r="B45" s="112"/>
      <c r="C45" s="107"/>
      <c r="D45" s="107"/>
      <c r="E45" s="58">
        <f t="shared" si="1"/>
        <v>0</v>
      </c>
    </row>
    <row r="46" spans="1:5" ht="15.75">
      <c r="A46" s="5" t="s">
        <v>10</v>
      </c>
      <c r="B46" s="47">
        <v>856</v>
      </c>
      <c r="C46" s="99">
        <v>3</v>
      </c>
      <c r="D46" s="106"/>
      <c r="E46" s="57">
        <f t="shared" si="1"/>
        <v>859</v>
      </c>
    </row>
    <row r="47" spans="1:5" ht="15.75">
      <c r="A47" s="5" t="s">
        <v>7</v>
      </c>
      <c r="B47" s="47">
        <v>295</v>
      </c>
      <c r="C47" s="99">
        <v>0</v>
      </c>
      <c r="D47" s="106"/>
      <c r="E47" s="57">
        <f t="shared" si="1"/>
        <v>295</v>
      </c>
    </row>
    <row r="48" spans="1:5" ht="15.75">
      <c r="A48" s="5" t="s">
        <v>65</v>
      </c>
      <c r="B48" s="47">
        <v>385</v>
      </c>
      <c r="C48" s="106"/>
      <c r="D48" s="106"/>
      <c r="E48" s="57">
        <f t="shared" si="1"/>
        <v>385</v>
      </c>
    </row>
    <row r="49" spans="1:7" ht="15.75">
      <c r="A49" s="5" t="s">
        <v>52</v>
      </c>
      <c r="B49" s="47">
        <v>841</v>
      </c>
      <c r="C49" s="106"/>
      <c r="D49" s="106"/>
      <c r="E49" s="57">
        <f t="shared" si="1"/>
        <v>841</v>
      </c>
      <c r="G49" s="20"/>
    </row>
    <row r="50" spans="1:5" ht="15.75">
      <c r="A50" s="5" t="s">
        <v>71</v>
      </c>
      <c r="B50" s="112"/>
      <c r="C50" s="99">
        <v>6742</v>
      </c>
      <c r="D50" s="99">
        <v>1741</v>
      </c>
      <c r="E50" s="57">
        <f t="shared" si="1"/>
        <v>8483</v>
      </c>
    </row>
    <row r="51" spans="1:5" ht="15.75">
      <c r="A51" s="5" t="s">
        <v>88</v>
      </c>
      <c r="B51" s="112"/>
      <c r="C51" s="106"/>
      <c r="D51" s="106"/>
      <c r="E51" s="57">
        <f t="shared" si="1"/>
        <v>0</v>
      </c>
    </row>
    <row r="52" spans="1:5" ht="15.75">
      <c r="A52" s="5" t="s">
        <v>29</v>
      </c>
      <c r="B52" s="47">
        <v>1235</v>
      </c>
      <c r="C52" s="106"/>
      <c r="D52" s="106"/>
      <c r="E52" s="57">
        <f t="shared" si="1"/>
        <v>1235</v>
      </c>
    </row>
    <row r="53" spans="1:8" ht="15.75">
      <c r="A53" s="5" t="s">
        <v>58</v>
      </c>
      <c r="B53" s="47">
        <v>811</v>
      </c>
      <c r="C53" s="107"/>
      <c r="D53" s="107"/>
      <c r="E53" s="58">
        <f t="shared" si="1"/>
        <v>811</v>
      </c>
      <c r="H53" s="12"/>
    </row>
    <row r="54" spans="1:5" ht="15.75">
      <c r="A54" s="5" t="s">
        <v>40</v>
      </c>
      <c r="B54" s="47">
        <v>585</v>
      </c>
      <c r="C54" s="106"/>
      <c r="D54" s="106"/>
      <c r="E54" s="57">
        <f t="shared" si="1"/>
        <v>585</v>
      </c>
    </row>
    <row r="55" spans="1:5" ht="15.75">
      <c r="A55" s="5" t="s">
        <v>31</v>
      </c>
      <c r="B55" s="47">
        <v>212</v>
      </c>
      <c r="C55" s="106"/>
      <c r="D55" s="106"/>
      <c r="E55" s="57">
        <f t="shared" si="1"/>
        <v>212</v>
      </c>
    </row>
    <row r="56" spans="1:5" ht="15.75">
      <c r="A56" s="5" t="s">
        <v>32</v>
      </c>
      <c r="B56" s="47">
        <v>216</v>
      </c>
      <c r="C56" s="106"/>
      <c r="D56" s="106"/>
      <c r="E56" s="57">
        <f t="shared" si="1"/>
        <v>216</v>
      </c>
    </row>
    <row r="57" spans="1:5" ht="15.75">
      <c r="A57" s="5" t="s">
        <v>13</v>
      </c>
      <c r="B57" s="47">
        <v>502</v>
      </c>
      <c r="C57" s="99">
        <v>40</v>
      </c>
      <c r="D57" s="106"/>
      <c r="E57" s="57">
        <f t="shared" si="1"/>
        <v>542</v>
      </c>
    </row>
    <row r="58" spans="1:5" ht="15.75">
      <c r="A58" s="5" t="s">
        <v>55</v>
      </c>
      <c r="B58" s="47">
        <v>4318</v>
      </c>
      <c r="C58" s="106"/>
      <c r="D58" s="106"/>
      <c r="E58" s="57">
        <f t="shared" si="1"/>
        <v>4318</v>
      </c>
    </row>
    <row r="59" spans="1:5" ht="15.75">
      <c r="A59" s="5" t="s">
        <v>4</v>
      </c>
      <c r="B59" s="47">
        <v>1167</v>
      </c>
      <c r="C59" s="99">
        <v>6</v>
      </c>
      <c r="D59" s="106"/>
      <c r="E59" s="57">
        <f t="shared" si="1"/>
        <v>1173</v>
      </c>
    </row>
    <row r="60" spans="1:5" ht="15.75">
      <c r="A60" s="5" t="s">
        <v>37</v>
      </c>
      <c r="B60" s="47">
        <v>1272</v>
      </c>
      <c r="C60" s="106"/>
      <c r="D60" s="108"/>
      <c r="E60" s="102">
        <f t="shared" si="1"/>
        <v>1272</v>
      </c>
    </row>
    <row r="61" spans="1:5" ht="15.75">
      <c r="A61" s="5" t="s">
        <v>28</v>
      </c>
      <c r="B61" s="47">
        <v>2222</v>
      </c>
      <c r="C61" s="40">
        <v>1442</v>
      </c>
      <c r="D61" s="109"/>
      <c r="E61" s="102">
        <f>SUM(B61:C61)</f>
        <v>3664</v>
      </c>
    </row>
    <row r="62" spans="1:5" ht="15.75">
      <c r="A62" s="5" t="s">
        <v>62</v>
      </c>
      <c r="B62" s="112"/>
      <c r="C62" s="107"/>
      <c r="D62" s="107"/>
      <c r="E62" s="58">
        <f>SUM(B62:D62)</f>
        <v>0</v>
      </c>
    </row>
    <row r="63" spans="1:5" ht="15.75">
      <c r="A63" s="5" t="s">
        <v>26</v>
      </c>
      <c r="B63" s="47">
        <v>668</v>
      </c>
      <c r="C63" s="106"/>
      <c r="D63" s="106"/>
      <c r="E63" s="57">
        <f>SUM(B63:D63)</f>
        <v>668</v>
      </c>
    </row>
    <row r="64" spans="1:5" ht="15.75">
      <c r="A64" s="5" t="s">
        <v>8</v>
      </c>
      <c r="B64" s="47">
        <v>393</v>
      </c>
      <c r="C64" s="99">
        <v>8</v>
      </c>
      <c r="D64" s="106"/>
      <c r="E64" s="57">
        <f>SUM(B64:D64)</f>
        <v>401</v>
      </c>
    </row>
    <row r="65" spans="1:5" ht="15.75">
      <c r="A65" s="5" t="s">
        <v>49</v>
      </c>
      <c r="B65" s="47"/>
      <c r="C65" s="106"/>
      <c r="D65" s="106"/>
      <c r="E65" s="57">
        <f>SUM(B65:D65)</f>
        <v>0</v>
      </c>
    </row>
    <row r="66" spans="2:3" ht="15.75">
      <c r="B66" s="53"/>
      <c r="C66" s="5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A3" sqref="A3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6" ht="15.75">
      <c r="A5" s="5" t="s">
        <v>42</v>
      </c>
      <c r="B5" s="27" t="s">
        <v>43</v>
      </c>
      <c r="C5" s="27" t="s">
        <v>91</v>
      </c>
      <c r="D5" s="28" t="s">
        <v>44</v>
      </c>
      <c r="E5" s="28" t="s">
        <v>90</v>
      </c>
      <c r="F5" s="6" t="s">
        <v>48</v>
      </c>
    </row>
    <row r="6" spans="1:9" ht="15.75">
      <c r="A6" s="103" t="s">
        <v>30</v>
      </c>
      <c r="B6" s="47">
        <v>277</v>
      </c>
      <c r="C6" s="47"/>
      <c r="D6" s="117"/>
      <c r="E6" s="99"/>
      <c r="F6" s="57">
        <f aca="true" t="shared" si="0" ref="F6:F37">SUM(B6:E6)</f>
        <v>277</v>
      </c>
      <c r="I6" s="7"/>
    </row>
    <row r="7" spans="1:6" ht="15.75">
      <c r="A7" s="5" t="s">
        <v>36</v>
      </c>
      <c r="B7" s="47">
        <v>1317</v>
      </c>
      <c r="C7" s="47"/>
      <c r="D7" s="117"/>
      <c r="E7" s="99"/>
      <c r="F7" s="57">
        <f t="shared" si="0"/>
        <v>1317</v>
      </c>
    </row>
    <row r="8" spans="1:6" ht="15.75">
      <c r="A8" s="8" t="s">
        <v>15</v>
      </c>
      <c r="B8" s="47"/>
      <c r="C8" s="47"/>
      <c r="D8" s="99">
        <v>1220</v>
      </c>
      <c r="E8" s="99"/>
      <c r="F8" s="57">
        <f t="shared" si="0"/>
        <v>1220</v>
      </c>
    </row>
    <row r="9" spans="1:8" ht="15.75">
      <c r="A9" s="5" t="s">
        <v>3</v>
      </c>
      <c r="B9" s="47">
        <v>1324</v>
      </c>
      <c r="C9" s="47"/>
      <c r="D9" s="99">
        <v>2</v>
      </c>
      <c r="E9" s="99"/>
      <c r="F9" s="57">
        <f t="shared" si="0"/>
        <v>1326</v>
      </c>
      <c r="H9" s="56"/>
    </row>
    <row r="10" spans="1:6" ht="15.75">
      <c r="A10" s="5" t="s">
        <v>69</v>
      </c>
      <c r="B10" s="101"/>
      <c r="C10" s="101"/>
      <c r="D10" s="99">
        <v>735</v>
      </c>
      <c r="E10" s="40"/>
      <c r="F10" s="57">
        <f t="shared" si="0"/>
        <v>735</v>
      </c>
    </row>
    <row r="11" spans="1:6" ht="15.75">
      <c r="A11" s="5" t="s">
        <v>18</v>
      </c>
      <c r="B11" s="47">
        <v>531</v>
      </c>
      <c r="C11" s="47"/>
      <c r="D11" s="99"/>
      <c r="E11" s="99"/>
      <c r="F11" s="57">
        <f t="shared" si="0"/>
        <v>531</v>
      </c>
    </row>
    <row r="12" spans="1:6" ht="15.75">
      <c r="A12" s="5" t="s">
        <v>9</v>
      </c>
      <c r="B12" s="47">
        <v>2169</v>
      </c>
      <c r="C12" s="47"/>
      <c r="D12" s="99">
        <v>2785</v>
      </c>
      <c r="E12" s="40">
        <v>515</v>
      </c>
      <c r="F12" s="57">
        <f t="shared" si="0"/>
        <v>5469</v>
      </c>
    </row>
    <row r="13" spans="1:6" ht="15.75">
      <c r="A13" s="5" t="s">
        <v>33</v>
      </c>
      <c r="B13" s="47">
        <v>269</v>
      </c>
      <c r="C13" s="47"/>
      <c r="D13" s="117"/>
      <c r="E13" s="99"/>
      <c r="F13" s="57">
        <f t="shared" si="0"/>
        <v>269</v>
      </c>
    </row>
    <row r="14" spans="1:6" ht="15.75">
      <c r="A14" s="5" t="s">
        <v>21</v>
      </c>
      <c r="B14" s="47">
        <v>377</v>
      </c>
      <c r="C14" s="47"/>
      <c r="D14" s="117"/>
      <c r="E14" s="99"/>
      <c r="F14" s="57">
        <f t="shared" si="0"/>
        <v>377</v>
      </c>
    </row>
    <row r="15" spans="1:6" ht="15.75">
      <c r="A15" s="5" t="s">
        <v>17</v>
      </c>
      <c r="B15" s="47">
        <v>979</v>
      </c>
      <c r="C15" s="47"/>
      <c r="D15" s="117"/>
      <c r="E15" s="99"/>
      <c r="F15" s="57">
        <f t="shared" si="0"/>
        <v>979</v>
      </c>
    </row>
    <row r="16" spans="1:6" ht="15.75">
      <c r="A16" s="8" t="s">
        <v>61</v>
      </c>
      <c r="B16" s="47">
        <v>206</v>
      </c>
      <c r="C16" s="47"/>
      <c r="D16" s="118"/>
      <c r="E16" s="37"/>
      <c r="F16" s="58">
        <f t="shared" si="0"/>
        <v>206</v>
      </c>
    </row>
    <row r="17" spans="1:6" ht="15.75">
      <c r="A17" s="5" t="s">
        <v>24</v>
      </c>
      <c r="B17" s="47">
        <v>10438</v>
      </c>
      <c r="C17" s="47"/>
      <c r="D17" s="99">
        <v>8043</v>
      </c>
      <c r="E17" s="40"/>
      <c r="F17" s="57">
        <f t="shared" si="0"/>
        <v>18481</v>
      </c>
    </row>
    <row r="18" spans="1:9" ht="15.75">
      <c r="A18" s="5" t="s">
        <v>5</v>
      </c>
      <c r="B18" s="47">
        <v>1528</v>
      </c>
      <c r="C18" s="47"/>
      <c r="D18" s="99">
        <v>14</v>
      </c>
      <c r="E18" s="99"/>
      <c r="F18" s="57">
        <f t="shared" si="0"/>
        <v>1542</v>
      </c>
      <c r="I18" s="100"/>
    </row>
    <row r="19" spans="1:6" ht="15.75">
      <c r="A19" s="5" t="s">
        <v>19</v>
      </c>
      <c r="B19" s="47">
        <v>448</v>
      </c>
      <c r="C19" s="47"/>
      <c r="D19" s="117"/>
      <c r="E19" s="99"/>
      <c r="F19" s="57">
        <f t="shared" si="0"/>
        <v>448</v>
      </c>
    </row>
    <row r="20" spans="1:6" ht="15.75">
      <c r="A20" s="8" t="s">
        <v>12</v>
      </c>
      <c r="B20" s="47">
        <v>3183</v>
      </c>
      <c r="C20" s="47"/>
      <c r="D20" s="99">
        <v>4695</v>
      </c>
      <c r="E20" s="40">
        <v>1155</v>
      </c>
      <c r="F20" s="57">
        <f t="shared" si="0"/>
        <v>9033</v>
      </c>
    </row>
    <row r="21" spans="1:6" ht="15.75">
      <c r="A21" s="5" t="s">
        <v>11</v>
      </c>
      <c r="B21" s="47">
        <v>1207</v>
      </c>
      <c r="C21" s="47"/>
      <c r="D21" s="99">
        <v>2341</v>
      </c>
      <c r="E21" s="40">
        <v>881</v>
      </c>
      <c r="F21" s="57">
        <f t="shared" si="0"/>
        <v>4429</v>
      </c>
    </row>
    <row r="22" spans="1:6" ht="15.75">
      <c r="A22" s="5" t="s">
        <v>63</v>
      </c>
      <c r="B22" s="47"/>
      <c r="C22" s="47"/>
      <c r="D22" s="118"/>
      <c r="E22" s="37"/>
      <c r="F22" s="58">
        <f t="shared" si="0"/>
        <v>0</v>
      </c>
    </row>
    <row r="23" spans="1:6" ht="15.75">
      <c r="A23" s="5" t="s">
        <v>27</v>
      </c>
      <c r="B23" s="47">
        <v>322</v>
      </c>
      <c r="C23" s="47"/>
      <c r="D23" s="117"/>
      <c r="E23" s="99"/>
      <c r="F23" s="57">
        <f t="shared" si="0"/>
        <v>322</v>
      </c>
    </row>
    <row r="24" spans="1:6" ht="15.75">
      <c r="A24" s="5" t="s">
        <v>38</v>
      </c>
      <c r="B24" s="47">
        <v>1190</v>
      </c>
      <c r="C24" s="47"/>
      <c r="D24" s="117"/>
      <c r="E24" s="99"/>
      <c r="F24" s="57">
        <f t="shared" si="0"/>
        <v>1190</v>
      </c>
    </row>
    <row r="25" spans="1:6" ht="15.75">
      <c r="A25" s="8" t="s">
        <v>14</v>
      </c>
      <c r="B25" s="47">
        <v>2149</v>
      </c>
      <c r="C25" s="47"/>
      <c r="D25" s="99">
        <v>4614</v>
      </c>
      <c r="E25" s="99"/>
      <c r="F25" s="57">
        <f t="shared" si="0"/>
        <v>6763</v>
      </c>
    </row>
    <row r="26" spans="1:6" ht="15.75">
      <c r="A26" s="5" t="s">
        <v>16</v>
      </c>
      <c r="B26" s="47">
        <v>3316</v>
      </c>
      <c r="C26" s="47"/>
      <c r="D26" s="99">
        <v>100</v>
      </c>
      <c r="E26" s="99"/>
      <c r="F26" s="57">
        <f t="shared" si="0"/>
        <v>3416</v>
      </c>
    </row>
    <row r="27" spans="1:6" ht="15.75">
      <c r="A27" s="5" t="s">
        <v>56</v>
      </c>
      <c r="B27" s="47">
        <v>334</v>
      </c>
      <c r="C27" s="47"/>
      <c r="D27" s="118"/>
      <c r="E27" s="37"/>
      <c r="F27" s="58">
        <f t="shared" si="0"/>
        <v>334</v>
      </c>
    </row>
    <row r="28" spans="1:6" ht="15" customHeight="1">
      <c r="A28" s="5" t="s">
        <v>20</v>
      </c>
      <c r="B28" s="47">
        <v>2757</v>
      </c>
      <c r="C28" s="47"/>
      <c r="D28" s="99">
        <v>3250</v>
      </c>
      <c r="E28" s="99"/>
      <c r="F28" s="57">
        <f t="shared" si="0"/>
        <v>6007</v>
      </c>
    </row>
    <row r="29" spans="1:6" ht="15.75">
      <c r="A29" s="5" t="s">
        <v>6</v>
      </c>
      <c r="B29" s="47">
        <v>12509</v>
      </c>
      <c r="C29" s="47"/>
      <c r="D29" s="99">
        <v>14157</v>
      </c>
      <c r="E29" s="99">
        <v>1491</v>
      </c>
      <c r="F29" s="57">
        <f t="shared" si="0"/>
        <v>28157</v>
      </c>
    </row>
    <row r="30" spans="1:6" ht="15.75">
      <c r="A30" s="5" t="s">
        <v>59</v>
      </c>
      <c r="B30" s="47">
        <v>88</v>
      </c>
      <c r="C30" s="47"/>
      <c r="D30" s="118"/>
      <c r="E30" s="37"/>
      <c r="F30" s="58">
        <f t="shared" si="0"/>
        <v>88</v>
      </c>
    </row>
    <row r="31" spans="1:6" ht="15.75">
      <c r="A31" s="5" t="s">
        <v>2</v>
      </c>
      <c r="B31" s="47">
        <v>16350</v>
      </c>
      <c r="C31" s="47"/>
      <c r="D31" s="99">
        <v>22723</v>
      </c>
      <c r="E31" s="40">
        <v>2976</v>
      </c>
      <c r="F31" s="57">
        <f t="shared" si="0"/>
        <v>42049</v>
      </c>
    </row>
    <row r="32" spans="1:6" ht="15.75">
      <c r="A32" s="5" t="s">
        <v>25</v>
      </c>
      <c r="B32" s="47">
        <v>458</v>
      </c>
      <c r="C32" s="47"/>
      <c r="D32" s="117"/>
      <c r="E32" s="99"/>
      <c r="F32" s="57">
        <f t="shared" si="0"/>
        <v>458</v>
      </c>
    </row>
    <row r="33" spans="1:6" ht="15.75">
      <c r="A33" s="5" t="s">
        <v>35</v>
      </c>
      <c r="B33" s="47">
        <v>624</v>
      </c>
      <c r="C33" s="47"/>
      <c r="D33" s="117"/>
      <c r="E33" s="99"/>
      <c r="F33" s="57">
        <f t="shared" si="0"/>
        <v>624</v>
      </c>
    </row>
    <row r="34" spans="1:6" ht="15.75">
      <c r="A34" s="5" t="s">
        <v>51</v>
      </c>
      <c r="B34" s="47">
        <v>535</v>
      </c>
      <c r="C34" s="47"/>
      <c r="D34" s="117"/>
      <c r="E34" s="99"/>
      <c r="F34" s="57">
        <f t="shared" si="0"/>
        <v>535</v>
      </c>
    </row>
    <row r="35" spans="1:36" ht="15.75">
      <c r="A35" s="5" t="s">
        <v>68</v>
      </c>
      <c r="B35" s="47"/>
      <c r="C35" s="47"/>
      <c r="D35" s="99">
        <v>796</v>
      </c>
      <c r="E35" s="40">
        <v>434</v>
      </c>
      <c r="F35" s="57">
        <f t="shared" si="0"/>
        <v>1230</v>
      </c>
      <c r="AI35">
        <v>0</v>
      </c>
      <c r="AJ35">
        <v>0</v>
      </c>
    </row>
    <row r="36" spans="1:6" ht="15.75">
      <c r="A36" s="5" t="s">
        <v>50</v>
      </c>
      <c r="B36" s="47">
        <v>1055</v>
      </c>
      <c r="C36" s="47"/>
      <c r="D36" s="117"/>
      <c r="E36" s="99"/>
      <c r="F36" s="57">
        <f t="shared" si="0"/>
        <v>1055</v>
      </c>
    </row>
    <row r="37" spans="1:6" ht="15.75">
      <c r="A37" s="5" t="s">
        <v>39</v>
      </c>
      <c r="B37" s="47">
        <v>1309</v>
      </c>
      <c r="C37" s="47"/>
      <c r="D37" s="117"/>
      <c r="E37" s="99"/>
      <c r="F37" s="57">
        <f t="shared" si="0"/>
        <v>1309</v>
      </c>
    </row>
    <row r="38" spans="1:6" ht="15.75">
      <c r="A38" s="5" t="s">
        <v>34</v>
      </c>
      <c r="B38" s="47">
        <v>799</v>
      </c>
      <c r="C38" s="47"/>
      <c r="D38" s="117"/>
      <c r="E38" s="99"/>
      <c r="F38" s="57">
        <f aca="true" t="shared" si="1" ref="F38:F60">SUM(B38:E38)</f>
        <v>799</v>
      </c>
    </row>
    <row r="39" spans="1:6" ht="15.75">
      <c r="A39" s="5" t="s">
        <v>23</v>
      </c>
      <c r="B39" s="47">
        <v>1810</v>
      </c>
      <c r="C39" s="47"/>
      <c r="D39" s="99">
        <v>347</v>
      </c>
      <c r="E39" s="99"/>
      <c r="F39" s="57">
        <f t="shared" si="1"/>
        <v>2157</v>
      </c>
    </row>
    <row r="40" spans="1:6" ht="15.75">
      <c r="A40" s="5" t="s">
        <v>22</v>
      </c>
      <c r="B40" s="47">
        <v>507</v>
      </c>
      <c r="C40" s="47"/>
      <c r="D40" s="117"/>
      <c r="E40" s="99"/>
      <c r="F40" s="57">
        <f t="shared" si="1"/>
        <v>507</v>
      </c>
    </row>
    <row r="41" spans="1:6" ht="15.75">
      <c r="A41" s="5" t="s">
        <v>54</v>
      </c>
      <c r="B41" s="47">
        <v>544</v>
      </c>
      <c r="C41" s="47"/>
      <c r="D41" s="117"/>
      <c r="E41" s="99"/>
      <c r="F41" s="57">
        <f t="shared" si="1"/>
        <v>544</v>
      </c>
    </row>
    <row r="42" spans="1:6" ht="15.75">
      <c r="A42" s="5" t="s">
        <v>64</v>
      </c>
      <c r="B42" s="47">
        <v>713</v>
      </c>
      <c r="C42" s="101"/>
      <c r="D42" s="118"/>
      <c r="E42" s="37"/>
      <c r="F42" s="58">
        <f t="shared" si="1"/>
        <v>713</v>
      </c>
    </row>
    <row r="43" spans="1:6" ht="15.75">
      <c r="A43" s="5" t="s">
        <v>53</v>
      </c>
      <c r="B43" s="47">
        <v>2514</v>
      </c>
      <c r="C43" s="47"/>
      <c r="D43" s="117"/>
      <c r="E43" s="99"/>
      <c r="F43" s="57">
        <f t="shared" si="1"/>
        <v>2514</v>
      </c>
    </row>
    <row r="44" spans="1:6" ht="15.75">
      <c r="A44" s="5" t="s">
        <v>60</v>
      </c>
      <c r="B44" s="47">
        <v>134</v>
      </c>
      <c r="C44" s="47"/>
      <c r="D44" s="118"/>
      <c r="E44" s="37"/>
      <c r="F44" s="58">
        <f t="shared" si="1"/>
        <v>134</v>
      </c>
    </row>
    <row r="45" spans="1:6" ht="15.75">
      <c r="A45" s="5" t="s">
        <v>57</v>
      </c>
      <c r="B45" s="47"/>
      <c r="C45" s="47"/>
      <c r="D45" s="118"/>
      <c r="E45" s="37"/>
      <c r="F45" s="58">
        <f t="shared" si="1"/>
        <v>0</v>
      </c>
    </row>
    <row r="46" spans="1:6" ht="15.75">
      <c r="A46" s="5" t="s">
        <v>10</v>
      </c>
      <c r="B46" s="47">
        <v>842</v>
      </c>
      <c r="C46" s="47"/>
      <c r="D46" s="99">
        <v>4</v>
      </c>
      <c r="E46" s="99"/>
      <c r="F46" s="57">
        <f t="shared" si="1"/>
        <v>846</v>
      </c>
    </row>
    <row r="47" spans="1:6" ht="15.75">
      <c r="A47" s="5" t="s">
        <v>7</v>
      </c>
      <c r="B47" s="47">
        <v>322</v>
      </c>
      <c r="C47" s="47"/>
      <c r="D47" s="99">
        <v>4</v>
      </c>
      <c r="E47" s="99"/>
      <c r="F47" s="57">
        <f t="shared" si="1"/>
        <v>326</v>
      </c>
    </row>
    <row r="48" spans="1:6" ht="15.75">
      <c r="A48" s="5" t="s">
        <v>65</v>
      </c>
      <c r="B48" s="47">
        <v>427</v>
      </c>
      <c r="C48" s="47"/>
      <c r="D48" s="117"/>
      <c r="E48" s="99"/>
      <c r="F48" s="57">
        <f t="shared" si="1"/>
        <v>427</v>
      </c>
    </row>
    <row r="49" spans="1:8" ht="15.75">
      <c r="A49" s="5" t="s">
        <v>52</v>
      </c>
      <c r="B49" s="47">
        <v>966</v>
      </c>
      <c r="C49" s="47"/>
      <c r="D49" s="117"/>
      <c r="E49" s="99"/>
      <c r="F49" s="57">
        <f t="shared" si="1"/>
        <v>966</v>
      </c>
      <c r="H49" s="20"/>
    </row>
    <row r="50" spans="1:6" ht="15.75">
      <c r="A50" s="5" t="s">
        <v>71</v>
      </c>
      <c r="B50" s="47"/>
      <c r="C50" s="47"/>
      <c r="D50" s="99">
        <v>7958</v>
      </c>
      <c r="E50" s="99">
        <v>774</v>
      </c>
      <c r="F50" s="57">
        <f t="shared" si="1"/>
        <v>8732</v>
      </c>
    </row>
    <row r="51" spans="1:6" ht="15.75">
      <c r="A51" s="5" t="s">
        <v>88</v>
      </c>
      <c r="B51" s="47"/>
      <c r="C51" s="47"/>
      <c r="D51" s="117"/>
      <c r="E51" s="99"/>
      <c r="F51" s="57">
        <f t="shared" si="1"/>
        <v>0</v>
      </c>
    </row>
    <row r="52" spans="1:6" ht="15.75">
      <c r="A52" s="5" t="s">
        <v>29</v>
      </c>
      <c r="B52" s="47">
        <v>1407</v>
      </c>
      <c r="C52" s="47"/>
      <c r="D52" s="117"/>
      <c r="E52" s="99"/>
      <c r="F52" s="57">
        <f t="shared" si="1"/>
        <v>1407</v>
      </c>
    </row>
    <row r="53" spans="1:6" ht="15.75">
      <c r="A53" s="5" t="s">
        <v>58</v>
      </c>
      <c r="B53" s="47">
        <v>729</v>
      </c>
      <c r="C53" s="47"/>
      <c r="D53" s="118"/>
      <c r="E53" s="37"/>
      <c r="F53" s="58">
        <f t="shared" si="1"/>
        <v>729</v>
      </c>
    </row>
    <row r="54" spans="1:6" ht="15.75">
      <c r="A54" s="5" t="s">
        <v>40</v>
      </c>
      <c r="B54" s="47">
        <v>682</v>
      </c>
      <c r="C54" s="47"/>
      <c r="D54" s="117"/>
      <c r="E54" s="99"/>
      <c r="F54" s="57">
        <f t="shared" si="1"/>
        <v>682</v>
      </c>
    </row>
    <row r="55" spans="1:6" ht="15.75">
      <c r="A55" s="5" t="s">
        <v>31</v>
      </c>
      <c r="B55" s="47">
        <v>243</v>
      </c>
      <c r="C55" s="47"/>
      <c r="D55" s="117"/>
      <c r="E55" s="99"/>
      <c r="F55" s="57">
        <f t="shared" si="1"/>
        <v>243</v>
      </c>
    </row>
    <row r="56" spans="1:6" ht="15.75">
      <c r="A56" s="5" t="s">
        <v>32</v>
      </c>
      <c r="B56" s="47">
        <v>270</v>
      </c>
      <c r="C56" s="47"/>
      <c r="D56" s="117"/>
      <c r="E56" s="99"/>
      <c r="F56" s="57">
        <f t="shared" si="1"/>
        <v>270</v>
      </c>
    </row>
    <row r="57" spans="1:6" ht="15.75">
      <c r="A57" s="5" t="s">
        <v>13</v>
      </c>
      <c r="B57" s="47">
        <v>476</v>
      </c>
      <c r="C57" s="47"/>
      <c r="D57" s="99">
        <v>18</v>
      </c>
      <c r="E57" s="99"/>
      <c r="F57" s="57">
        <f t="shared" si="1"/>
        <v>494</v>
      </c>
    </row>
    <row r="58" spans="1:6" ht="15.75">
      <c r="A58" s="5" t="s">
        <v>55</v>
      </c>
      <c r="B58" s="47">
        <v>4287</v>
      </c>
      <c r="C58" s="47"/>
      <c r="D58" s="117"/>
      <c r="E58" s="99"/>
      <c r="F58" s="57">
        <f t="shared" si="1"/>
        <v>4287</v>
      </c>
    </row>
    <row r="59" spans="1:6" ht="15.75">
      <c r="A59" s="5" t="s">
        <v>4</v>
      </c>
      <c r="B59" s="47">
        <v>1192</v>
      </c>
      <c r="C59" s="47"/>
      <c r="D59" s="99">
        <v>8</v>
      </c>
      <c r="E59" s="99"/>
      <c r="F59" s="57">
        <f t="shared" si="1"/>
        <v>1200</v>
      </c>
    </row>
    <row r="60" spans="1:6" ht="15.75">
      <c r="A60" s="5" t="s">
        <v>37</v>
      </c>
      <c r="B60" s="47">
        <v>1328</v>
      </c>
      <c r="C60" s="47"/>
      <c r="D60" s="117"/>
      <c r="E60" s="115"/>
      <c r="F60" s="102">
        <f t="shared" si="1"/>
        <v>1328</v>
      </c>
    </row>
    <row r="61" spans="1:6" ht="15.75">
      <c r="A61" s="5" t="s">
        <v>28</v>
      </c>
      <c r="B61" s="47">
        <v>2443</v>
      </c>
      <c r="C61" s="47"/>
      <c r="D61" s="40">
        <v>1704</v>
      </c>
      <c r="E61" s="21"/>
      <c r="F61" s="102">
        <f>SUM(B61:D61)</f>
        <v>4147</v>
      </c>
    </row>
    <row r="62" spans="1:6" ht="15.75">
      <c r="A62" s="5" t="s">
        <v>62</v>
      </c>
      <c r="B62" s="47"/>
      <c r="C62" s="47"/>
      <c r="D62" s="118"/>
      <c r="E62" s="37"/>
      <c r="F62" s="58">
        <f>SUM(B62:E62)</f>
        <v>0</v>
      </c>
    </row>
    <row r="63" spans="1:6" ht="15.75">
      <c r="A63" s="5" t="s">
        <v>26</v>
      </c>
      <c r="B63" s="47">
        <v>703</v>
      </c>
      <c r="C63" s="47"/>
      <c r="D63" s="117"/>
      <c r="E63" s="99"/>
      <c r="F63" s="57">
        <f>SUM(B63:E63)</f>
        <v>703</v>
      </c>
    </row>
    <row r="64" spans="1:6" ht="15.75">
      <c r="A64" s="5" t="s">
        <v>8</v>
      </c>
      <c r="B64" s="47">
        <v>411</v>
      </c>
      <c r="C64" s="47"/>
      <c r="D64" s="99">
        <v>37</v>
      </c>
      <c r="E64" s="99"/>
      <c r="F64" s="57">
        <f>SUM(B64:E64)</f>
        <v>448</v>
      </c>
    </row>
    <row r="65" spans="1:6" ht="15.75">
      <c r="A65" s="5" t="s">
        <v>49</v>
      </c>
      <c r="B65" s="47"/>
      <c r="C65" s="47"/>
      <c r="D65" s="117"/>
      <c r="E65" s="99"/>
      <c r="F65" s="57">
        <f>SUM(B65:E65)</f>
        <v>0</v>
      </c>
    </row>
    <row r="66" spans="2:4" ht="15.75">
      <c r="B66" s="53"/>
      <c r="C66" s="53"/>
      <c r="D66" s="56"/>
    </row>
    <row r="67" spans="2:3" ht="15.75">
      <c r="B67" s="46"/>
      <c r="C67" s="46"/>
    </row>
    <row r="68" spans="2:3" ht="15.75">
      <c r="B68" s="46"/>
      <c r="C68" s="46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0"/>
      <c r="C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0"/>
  <sheetViews>
    <sheetView zoomScalePageLayoutView="0" workbookViewId="0" topLeftCell="A1">
      <pane ySplit="5" topLeftCell="A53" activePane="bottomLeft" state="frozen"/>
      <selection pane="topLeft" activeCell="A1" sqref="A1"/>
      <selection pane="bottomLeft" activeCell="B12" sqref="B12:E64"/>
    </sheetView>
  </sheetViews>
  <sheetFormatPr defaultColWidth="9.00390625" defaultRowHeight="15.75"/>
  <cols>
    <col min="1" max="1" width="10.625" style="120" customWidth="1"/>
    <col min="2" max="16384" width="9.00390625" style="120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21"/>
    </row>
    <row r="5" spans="1:6" ht="15.75">
      <c r="A5" s="122" t="s">
        <v>42</v>
      </c>
      <c r="B5" s="123" t="s">
        <v>91</v>
      </c>
      <c r="C5" s="124" t="s">
        <v>44</v>
      </c>
      <c r="D5" s="124" t="s">
        <v>90</v>
      </c>
      <c r="E5" s="132" t="s">
        <v>95</v>
      </c>
      <c r="F5" s="125" t="s">
        <v>48</v>
      </c>
    </row>
    <row r="6" spans="1:9" ht="15.75">
      <c r="A6" s="126" t="s">
        <v>30</v>
      </c>
      <c r="B6" s="112">
        <v>282</v>
      </c>
      <c r="C6" s="117"/>
      <c r="D6" s="117"/>
      <c r="E6" s="133"/>
      <c r="F6" s="127">
        <f aca="true" t="shared" si="0" ref="F6:F28">SUM(B6:E6)</f>
        <v>282</v>
      </c>
      <c r="I6" s="7"/>
    </row>
    <row r="7" spans="1:6" ht="15.75">
      <c r="A7" s="122" t="s">
        <v>36</v>
      </c>
      <c r="B7" s="112">
        <v>1359</v>
      </c>
      <c r="C7" s="117"/>
      <c r="D7" s="117"/>
      <c r="E7" s="133"/>
      <c r="F7" s="127">
        <f t="shared" si="0"/>
        <v>1359</v>
      </c>
    </row>
    <row r="8" spans="1:6" ht="15.75">
      <c r="A8" s="128" t="s">
        <v>15</v>
      </c>
      <c r="B8" s="112"/>
      <c r="C8" s="117">
        <v>1107</v>
      </c>
      <c r="D8" s="117"/>
      <c r="E8" s="133"/>
      <c r="F8" s="127">
        <f t="shared" si="0"/>
        <v>1107</v>
      </c>
    </row>
    <row r="9" spans="1:6" ht="15.75">
      <c r="A9" s="122" t="s">
        <v>3</v>
      </c>
      <c r="B9" s="112">
        <v>1390</v>
      </c>
      <c r="C9" s="117"/>
      <c r="D9" s="117"/>
      <c r="E9" s="133"/>
      <c r="F9" s="127">
        <f t="shared" si="0"/>
        <v>1390</v>
      </c>
    </row>
    <row r="10" spans="1:6" ht="15.75">
      <c r="A10" s="122" t="s">
        <v>69</v>
      </c>
      <c r="B10" s="113"/>
      <c r="C10" s="117">
        <v>682</v>
      </c>
      <c r="D10" s="129"/>
      <c r="E10" s="134"/>
      <c r="F10" s="127">
        <f t="shared" si="0"/>
        <v>682</v>
      </c>
    </row>
    <row r="11" spans="1:6" ht="15.75">
      <c r="A11" s="122" t="s">
        <v>18</v>
      </c>
      <c r="B11" s="112">
        <v>650</v>
      </c>
      <c r="C11" s="117"/>
      <c r="D11" s="117"/>
      <c r="E11" s="133"/>
      <c r="F11" s="127">
        <f t="shared" si="0"/>
        <v>650</v>
      </c>
    </row>
    <row r="12" spans="1:6" ht="15.75">
      <c r="A12" s="122" t="s">
        <v>9</v>
      </c>
      <c r="B12" s="47">
        <v>2864</v>
      </c>
      <c r="C12" s="99">
        <v>1762</v>
      </c>
      <c r="D12" s="40">
        <v>737</v>
      </c>
      <c r="E12" s="136">
        <v>215</v>
      </c>
      <c r="F12" s="127">
        <f t="shared" si="0"/>
        <v>5578</v>
      </c>
    </row>
    <row r="13" spans="1:6" ht="15.75">
      <c r="A13" s="122" t="s">
        <v>33</v>
      </c>
      <c r="B13" s="47">
        <v>251</v>
      </c>
      <c r="C13" s="99"/>
      <c r="D13" s="99"/>
      <c r="E13" s="137"/>
      <c r="F13" s="127">
        <f t="shared" si="0"/>
        <v>251</v>
      </c>
    </row>
    <row r="14" spans="1:6" ht="15.75">
      <c r="A14" s="122" t="s">
        <v>21</v>
      </c>
      <c r="B14" s="47">
        <v>379</v>
      </c>
      <c r="C14" s="99"/>
      <c r="D14" s="99"/>
      <c r="E14" s="137"/>
      <c r="F14" s="127">
        <f t="shared" si="0"/>
        <v>379</v>
      </c>
    </row>
    <row r="15" spans="1:6" ht="15.75">
      <c r="A15" s="122" t="s">
        <v>17</v>
      </c>
      <c r="B15" s="47">
        <v>1086</v>
      </c>
      <c r="C15" s="99"/>
      <c r="D15" s="99"/>
      <c r="E15" s="137"/>
      <c r="F15" s="127">
        <f t="shared" si="0"/>
        <v>1086</v>
      </c>
    </row>
    <row r="16" spans="1:6" ht="15.75">
      <c r="A16" s="128" t="s">
        <v>66</v>
      </c>
      <c r="B16" s="47">
        <v>237</v>
      </c>
      <c r="C16" s="37"/>
      <c r="D16" s="37"/>
      <c r="E16" s="138"/>
      <c r="F16" s="127">
        <f t="shared" si="0"/>
        <v>237</v>
      </c>
    </row>
    <row r="17" spans="1:6" ht="15.75">
      <c r="A17" s="122" t="s">
        <v>24</v>
      </c>
      <c r="B17" s="47">
        <v>10290</v>
      </c>
      <c r="C17" s="99">
        <v>8791</v>
      </c>
      <c r="D17" s="40"/>
      <c r="E17" s="136">
        <v>1526</v>
      </c>
      <c r="F17" s="127">
        <f t="shared" si="0"/>
        <v>20607</v>
      </c>
    </row>
    <row r="18" spans="1:9" ht="15.75">
      <c r="A18" s="122" t="s">
        <v>5</v>
      </c>
      <c r="B18" s="47">
        <v>1532</v>
      </c>
      <c r="C18" s="99"/>
      <c r="D18" s="99"/>
      <c r="E18" s="137"/>
      <c r="F18" s="127">
        <f t="shared" si="0"/>
        <v>1532</v>
      </c>
      <c r="I18" s="119"/>
    </row>
    <row r="19" spans="1:9" ht="15.75">
      <c r="A19" s="122" t="s">
        <v>92</v>
      </c>
      <c r="B19" s="47">
        <v>2035</v>
      </c>
      <c r="C19" s="99">
        <v>6145</v>
      </c>
      <c r="D19" s="99">
        <v>721</v>
      </c>
      <c r="E19" s="137">
        <v>356</v>
      </c>
      <c r="F19" s="127">
        <f t="shared" si="0"/>
        <v>9257</v>
      </c>
      <c r="I19" s="119"/>
    </row>
    <row r="20" spans="1:6" ht="15.75">
      <c r="A20" s="122" t="s">
        <v>19</v>
      </c>
      <c r="B20" s="47">
        <v>545</v>
      </c>
      <c r="C20" s="99"/>
      <c r="D20" s="99"/>
      <c r="E20" s="137"/>
      <c r="F20" s="127">
        <f t="shared" si="0"/>
        <v>545</v>
      </c>
    </row>
    <row r="21" spans="1:6" ht="15.75">
      <c r="A21" s="128" t="s">
        <v>12</v>
      </c>
      <c r="B21" s="47">
        <v>3886</v>
      </c>
      <c r="C21" s="99">
        <v>4607</v>
      </c>
      <c r="D21" s="40">
        <v>906</v>
      </c>
      <c r="E21" s="136">
        <v>376</v>
      </c>
      <c r="F21" s="127">
        <f t="shared" si="0"/>
        <v>9775</v>
      </c>
    </row>
    <row r="22" spans="1:6" ht="15.75">
      <c r="A22" s="122" t="s">
        <v>11</v>
      </c>
      <c r="B22" s="47">
        <v>1899</v>
      </c>
      <c r="C22" s="99">
        <v>1439</v>
      </c>
      <c r="D22" s="40">
        <v>571</v>
      </c>
      <c r="E22" s="136"/>
      <c r="F22" s="127">
        <f t="shared" si="0"/>
        <v>3909</v>
      </c>
    </row>
    <row r="23" spans="1:6" ht="15.75">
      <c r="A23" s="122" t="s">
        <v>27</v>
      </c>
      <c r="B23" s="47">
        <v>322</v>
      </c>
      <c r="C23" s="99"/>
      <c r="D23" s="99"/>
      <c r="E23" s="137"/>
      <c r="F23" s="127">
        <f t="shared" si="0"/>
        <v>322</v>
      </c>
    </row>
    <row r="24" spans="1:6" ht="15.75">
      <c r="A24" s="122" t="s">
        <v>38</v>
      </c>
      <c r="B24" s="47">
        <v>1166</v>
      </c>
      <c r="C24" s="99"/>
      <c r="D24" s="99"/>
      <c r="E24" s="137"/>
      <c r="F24" s="127">
        <f t="shared" si="0"/>
        <v>1166</v>
      </c>
    </row>
    <row r="25" spans="1:6" ht="15.75">
      <c r="A25" s="128" t="s">
        <v>14</v>
      </c>
      <c r="B25" s="47">
        <v>3428</v>
      </c>
      <c r="C25" s="99">
        <v>4160</v>
      </c>
      <c r="D25" s="99"/>
      <c r="E25" s="137">
        <v>304</v>
      </c>
      <c r="F25" s="127">
        <f t="shared" si="0"/>
        <v>7892</v>
      </c>
    </row>
    <row r="26" spans="1:6" ht="15.75">
      <c r="A26" s="122" t="s">
        <v>16</v>
      </c>
      <c r="B26" s="47">
        <v>3245</v>
      </c>
      <c r="C26" s="99">
        <v>385</v>
      </c>
      <c r="D26" s="99"/>
      <c r="E26" s="137"/>
      <c r="F26" s="127">
        <f t="shared" si="0"/>
        <v>3630</v>
      </c>
    </row>
    <row r="27" spans="1:6" ht="15.75">
      <c r="A27" s="122" t="s">
        <v>56</v>
      </c>
      <c r="B27" s="47">
        <v>311</v>
      </c>
      <c r="C27" s="37"/>
      <c r="D27" s="37"/>
      <c r="E27" s="138"/>
      <c r="F27" s="127">
        <f t="shared" si="0"/>
        <v>311</v>
      </c>
    </row>
    <row r="28" spans="1:6" ht="15" customHeight="1">
      <c r="A28" s="122" t="s">
        <v>20</v>
      </c>
      <c r="B28" s="47">
        <v>2540</v>
      </c>
      <c r="C28" s="99">
        <v>3525</v>
      </c>
      <c r="D28" s="99"/>
      <c r="E28" s="137">
        <v>243</v>
      </c>
      <c r="F28" s="127">
        <f t="shared" si="0"/>
        <v>6308</v>
      </c>
    </row>
    <row r="29" spans="1:6" ht="15.75">
      <c r="A29" s="122" t="s">
        <v>6</v>
      </c>
      <c r="B29" s="47">
        <v>14203</v>
      </c>
      <c r="C29" s="99">
        <v>15162</v>
      </c>
      <c r="D29" s="99">
        <v>1642</v>
      </c>
      <c r="E29" s="137">
        <v>2481</v>
      </c>
      <c r="F29" s="127">
        <f>SUM(B29:E29)</f>
        <v>33488</v>
      </c>
    </row>
    <row r="30" spans="1:6" ht="15.75">
      <c r="A30" s="122" t="s">
        <v>59</v>
      </c>
      <c r="B30" s="47">
        <v>121</v>
      </c>
      <c r="C30" s="37"/>
      <c r="D30" s="37"/>
      <c r="E30" s="138"/>
      <c r="F30" s="130">
        <f>SUM(B30:D30)</f>
        <v>121</v>
      </c>
    </row>
    <row r="31" spans="1:6" ht="15.75">
      <c r="A31" s="122" t="s">
        <v>2</v>
      </c>
      <c r="B31" s="47">
        <v>12697</v>
      </c>
      <c r="C31" s="99">
        <v>16401</v>
      </c>
      <c r="D31" s="40">
        <v>1801</v>
      </c>
      <c r="E31" s="136">
        <v>2472</v>
      </c>
      <c r="F31" s="127">
        <f>SUM(B31:E31)</f>
        <v>33371</v>
      </c>
    </row>
    <row r="32" spans="1:6" ht="15.75">
      <c r="A32" s="122" t="s">
        <v>25</v>
      </c>
      <c r="B32" s="47">
        <v>417</v>
      </c>
      <c r="C32" s="99"/>
      <c r="D32" s="99"/>
      <c r="E32" s="137"/>
      <c r="F32" s="127">
        <f aca="true" t="shared" si="1" ref="F32:F64">SUM(B32:E32)</f>
        <v>417</v>
      </c>
    </row>
    <row r="33" spans="1:6" ht="15.75">
      <c r="A33" s="122" t="s">
        <v>35</v>
      </c>
      <c r="B33" s="47">
        <v>605</v>
      </c>
      <c r="C33" s="99"/>
      <c r="D33" s="99"/>
      <c r="E33" s="137"/>
      <c r="F33" s="127">
        <f t="shared" si="1"/>
        <v>605</v>
      </c>
    </row>
    <row r="34" spans="1:6" ht="15.75">
      <c r="A34" s="122" t="s">
        <v>51</v>
      </c>
      <c r="B34" s="47">
        <v>873</v>
      </c>
      <c r="C34" s="99"/>
      <c r="D34" s="99"/>
      <c r="E34" s="137"/>
      <c r="F34" s="127">
        <f t="shared" si="1"/>
        <v>873</v>
      </c>
    </row>
    <row r="35" spans="1:36" ht="15.75">
      <c r="A35" s="122" t="s">
        <v>68</v>
      </c>
      <c r="B35" s="47"/>
      <c r="C35" s="99">
        <v>774</v>
      </c>
      <c r="D35" s="40">
        <v>465</v>
      </c>
      <c r="E35" s="136"/>
      <c r="F35" s="127">
        <f t="shared" si="1"/>
        <v>1239</v>
      </c>
      <c r="AI35" s="120">
        <v>0</v>
      </c>
      <c r="AJ35" s="120">
        <v>0</v>
      </c>
    </row>
    <row r="36" spans="1:6" ht="15.75">
      <c r="A36" s="122" t="s">
        <v>50</v>
      </c>
      <c r="B36" s="47"/>
      <c r="C36" s="99"/>
      <c r="D36" s="99"/>
      <c r="E36" s="137"/>
      <c r="F36" s="127">
        <f t="shared" si="1"/>
        <v>0</v>
      </c>
    </row>
    <row r="37" spans="1:6" ht="15.75">
      <c r="A37" s="122" t="s">
        <v>39</v>
      </c>
      <c r="B37" s="47">
        <v>1243</v>
      </c>
      <c r="C37" s="99"/>
      <c r="D37" s="99"/>
      <c r="E37" s="137"/>
      <c r="F37" s="127">
        <f t="shared" si="1"/>
        <v>1243</v>
      </c>
    </row>
    <row r="38" spans="1:6" ht="15.75">
      <c r="A38" s="122" t="s">
        <v>34</v>
      </c>
      <c r="B38" s="47">
        <v>825</v>
      </c>
      <c r="C38" s="99"/>
      <c r="D38" s="99"/>
      <c r="E38" s="137"/>
      <c r="F38" s="127">
        <f t="shared" si="1"/>
        <v>825</v>
      </c>
    </row>
    <row r="39" spans="1:6" ht="15.75">
      <c r="A39" s="122" t="s">
        <v>23</v>
      </c>
      <c r="B39" s="47">
        <v>1530</v>
      </c>
      <c r="C39" s="99">
        <v>601</v>
      </c>
      <c r="D39" s="99"/>
      <c r="E39" s="137"/>
      <c r="F39" s="127">
        <f t="shared" si="1"/>
        <v>2131</v>
      </c>
    </row>
    <row r="40" spans="1:6" ht="15.75">
      <c r="A40" s="122" t="s">
        <v>22</v>
      </c>
      <c r="B40" s="47">
        <v>524</v>
      </c>
      <c r="C40" s="99"/>
      <c r="D40" s="99"/>
      <c r="E40" s="137"/>
      <c r="F40" s="127">
        <f t="shared" si="1"/>
        <v>524</v>
      </c>
    </row>
    <row r="41" spans="1:6" ht="15.75">
      <c r="A41" s="122" t="s">
        <v>54</v>
      </c>
      <c r="B41" s="47">
        <v>548</v>
      </c>
      <c r="C41" s="99"/>
      <c r="D41" s="99"/>
      <c r="E41" s="137"/>
      <c r="F41" s="127">
        <f t="shared" si="1"/>
        <v>548</v>
      </c>
    </row>
    <row r="42" spans="1:6" ht="15.75">
      <c r="A42" s="122" t="s">
        <v>64</v>
      </c>
      <c r="B42" s="47">
        <v>965</v>
      </c>
      <c r="C42" s="37"/>
      <c r="D42" s="37"/>
      <c r="E42" s="138"/>
      <c r="F42" s="127">
        <f t="shared" si="1"/>
        <v>965</v>
      </c>
    </row>
    <row r="43" spans="1:6" ht="15.75">
      <c r="A43" s="122" t="s">
        <v>53</v>
      </c>
      <c r="B43" s="47">
        <v>2629</v>
      </c>
      <c r="C43" s="99"/>
      <c r="D43" s="99"/>
      <c r="E43" s="137"/>
      <c r="F43" s="127">
        <f t="shared" si="1"/>
        <v>2629</v>
      </c>
    </row>
    <row r="44" spans="1:6" ht="15.75">
      <c r="A44" s="122" t="s">
        <v>60</v>
      </c>
      <c r="B44" s="47">
        <v>130</v>
      </c>
      <c r="C44" s="37"/>
      <c r="D44" s="37"/>
      <c r="E44" s="138"/>
      <c r="F44" s="127">
        <f t="shared" si="1"/>
        <v>130</v>
      </c>
    </row>
    <row r="45" spans="1:6" ht="15.75">
      <c r="A45" s="122" t="s">
        <v>10</v>
      </c>
      <c r="B45" s="47">
        <v>982</v>
      </c>
      <c r="C45" s="99"/>
      <c r="D45" s="99"/>
      <c r="E45" s="137"/>
      <c r="F45" s="127">
        <f t="shared" si="1"/>
        <v>982</v>
      </c>
    </row>
    <row r="46" spans="1:6" ht="15.75">
      <c r="A46" s="122" t="s">
        <v>7</v>
      </c>
      <c r="B46" s="47">
        <v>457</v>
      </c>
      <c r="C46" s="99"/>
      <c r="D46" s="99"/>
      <c r="E46" s="137"/>
      <c r="F46" s="127">
        <f t="shared" si="1"/>
        <v>457</v>
      </c>
    </row>
    <row r="47" spans="1:6" ht="15.75">
      <c r="A47" s="122" t="s">
        <v>65</v>
      </c>
      <c r="B47" s="47">
        <v>409</v>
      </c>
      <c r="C47" s="99"/>
      <c r="D47" s="99"/>
      <c r="E47" s="137"/>
      <c r="F47" s="127">
        <f t="shared" si="1"/>
        <v>409</v>
      </c>
    </row>
    <row r="48" spans="1:8" ht="15.75">
      <c r="A48" s="122" t="s">
        <v>52</v>
      </c>
      <c r="B48" s="47">
        <v>1266</v>
      </c>
      <c r="C48" s="99"/>
      <c r="D48" s="99"/>
      <c r="E48" s="137"/>
      <c r="F48" s="127">
        <f t="shared" si="1"/>
        <v>1266</v>
      </c>
      <c r="H48" s="17"/>
    </row>
    <row r="49" spans="1:6" ht="15.75">
      <c r="A49" s="122" t="s">
        <v>71</v>
      </c>
      <c r="B49" s="47">
        <v>353</v>
      </c>
      <c r="C49" s="99"/>
      <c r="D49" s="99"/>
      <c r="E49" s="137"/>
      <c r="F49" s="127">
        <f t="shared" si="1"/>
        <v>353</v>
      </c>
    </row>
    <row r="50" spans="1:6" ht="15.75">
      <c r="A50" s="122" t="s">
        <v>94</v>
      </c>
      <c r="B50" s="47">
        <v>679</v>
      </c>
      <c r="C50" s="99"/>
      <c r="D50" s="99"/>
      <c r="E50" s="137"/>
      <c r="F50" s="127">
        <f t="shared" si="1"/>
        <v>679</v>
      </c>
    </row>
    <row r="51" spans="1:6" ht="15.75">
      <c r="A51" s="122" t="s">
        <v>29</v>
      </c>
      <c r="B51" s="47">
        <v>1210</v>
      </c>
      <c r="C51" s="99"/>
      <c r="D51" s="99"/>
      <c r="E51" s="137"/>
      <c r="F51" s="127">
        <f t="shared" si="1"/>
        <v>1210</v>
      </c>
    </row>
    <row r="52" spans="1:6" ht="15.75">
      <c r="A52" s="122" t="s">
        <v>58</v>
      </c>
      <c r="B52" s="47">
        <v>858</v>
      </c>
      <c r="C52" s="37"/>
      <c r="D52" s="37"/>
      <c r="E52" s="138"/>
      <c r="F52" s="127">
        <f t="shared" si="1"/>
        <v>858</v>
      </c>
    </row>
    <row r="53" spans="1:6" ht="15.75">
      <c r="A53" s="122" t="s">
        <v>93</v>
      </c>
      <c r="B53" s="47">
        <v>5551</v>
      </c>
      <c r="C53" s="37">
        <v>7819</v>
      </c>
      <c r="D53" s="37">
        <v>933</v>
      </c>
      <c r="E53" s="138">
        <v>1144</v>
      </c>
      <c r="F53" s="127">
        <f t="shared" si="1"/>
        <v>15447</v>
      </c>
    </row>
    <row r="54" spans="1:6" ht="15.75">
      <c r="A54" s="122" t="s">
        <v>40</v>
      </c>
      <c r="B54" s="47">
        <v>696</v>
      </c>
      <c r="C54" s="99"/>
      <c r="D54" s="99"/>
      <c r="E54" s="137"/>
      <c r="F54" s="127">
        <f t="shared" si="1"/>
        <v>696</v>
      </c>
    </row>
    <row r="55" spans="1:6" ht="15.75">
      <c r="A55" s="122" t="s">
        <v>31</v>
      </c>
      <c r="B55" s="47">
        <v>227</v>
      </c>
      <c r="C55" s="99"/>
      <c r="D55" s="99"/>
      <c r="E55" s="137"/>
      <c r="F55" s="127">
        <f t="shared" si="1"/>
        <v>227</v>
      </c>
    </row>
    <row r="56" spans="1:6" ht="15.75">
      <c r="A56" s="122" t="s">
        <v>32</v>
      </c>
      <c r="B56" s="47">
        <v>226</v>
      </c>
      <c r="C56" s="99"/>
      <c r="D56" s="99"/>
      <c r="E56" s="137"/>
      <c r="F56" s="127">
        <f t="shared" si="1"/>
        <v>226</v>
      </c>
    </row>
    <row r="57" spans="1:6" ht="15.75">
      <c r="A57" s="122" t="s">
        <v>13</v>
      </c>
      <c r="B57" s="47">
        <v>679</v>
      </c>
      <c r="C57" s="99"/>
      <c r="D57" s="99"/>
      <c r="E57" s="137"/>
      <c r="F57" s="127">
        <f t="shared" si="1"/>
        <v>679</v>
      </c>
    </row>
    <row r="58" spans="1:6" ht="15.75">
      <c r="A58" s="122" t="s">
        <v>55</v>
      </c>
      <c r="B58" s="47">
        <v>4590</v>
      </c>
      <c r="C58" s="99"/>
      <c r="D58" s="99"/>
      <c r="E58" s="137"/>
      <c r="F58" s="127">
        <f t="shared" si="1"/>
        <v>4590</v>
      </c>
    </row>
    <row r="59" spans="1:6" ht="15.75">
      <c r="A59" s="122" t="s">
        <v>4</v>
      </c>
      <c r="B59" s="47">
        <v>1256</v>
      </c>
      <c r="C59" s="99"/>
      <c r="D59" s="99"/>
      <c r="E59" s="137"/>
      <c r="F59" s="127">
        <f t="shared" si="1"/>
        <v>1256</v>
      </c>
    </row>
    <row r="60" spans="1:6" ht="15.75">
      <c r="A60" s="122" t="s">
        <v>37</v>
      </c>
      <c r="B60" s="47">
        <v>1349</v>
      </c>
      <c r="C60" s="99"/>
      <c r="D60" s="115"/>
      <c r="E60" s="115"/>
      <c r="F60" s="127">
        <f t="shared" si="1"/>
        <v>1349</v>
      </c>
    </row>
    <row r="61" spans="1:6" ht="15.75">
      <c r="A61" s="122" t="s">
        <v>28</v>
      </c>
      <c r="B61" s="47">
        <v>2220</v>
      </c>
      <c r="C61" s="40">
        <v>1386</v>
      </c>
      <c r="D61" s="21"/>
      <c r="E61" s="21"/>
      <c r="F61" s="127">
        <f t="shared" si="1"/>
        <v>3606</v>
      </c>
    </row>
    <row r="62" spans="1:6" ht="15.75">
      <c r="A62" s="122" t="s">
        <v>26</v>
      </c>
      <c r="B62" s="47">
        <v>641</v>
      </c>
      <c r="C62" s="99"/>
      <c r="D62" s="99"/>
      <c r="E62" s="137"/>
      <c r="F62" s="127">
        <f t="shared" si="1"/>
        <v>641</v>
      </c>
    </row>
    <row r="63" spans="1:6" ht="15.75">
      <c r="A63" s="122" t="s">
        <v>8</v>
      </c>
      <c r="B63" s="47">
        <v>425</v>
      </c>
      <c r="C63" s="99"/>
      <c r="D63" s="99"/>
      <c r="E63" s="137"/>
      <c r="F63" s="127">
        <f t="shared" si="1"/>
        <v>425</v>
      </c>
    </row>
    <row r="64" spans="1:6" ht="15.75">
      <c r="A64" s="122" t="s">
        <v>49</v>
      </c>
      <c r="B64" s="47"/>
      <c r="C64" s="99"/>
      <c r="D64" s="99"/>
      <c r="E64" s="137"/>
      <c r="F64" s="127">
        <f t="shared" si="1"/>
        <v>0</v>
      </c>
    </row>
    <row r="65" ht="15.75">
      <c r="B65" s="53"/>
    </row>
    <row r="66" ht="15.75">
      <c r="B66" s="119"/>
    </row>
    <row r="67" ht="15.75">
      <c r="B67" s="119"/>
    </row>
    <row r="68" ht="15.75">
      <c r="B68" s="11"/>
    </row>
    <row r="69" ht="15.75">
      <c r="B69" s="11"/>
    </row>
    <row r="70" ht="15.75">
      <c r="B70" s="131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pane ySplit="5" topLeftCell="A20" activePane="bottomLeft" state="frozen"/>
      <selection pane="topLeft" activeCell="A1" sqref="A1"/>
      <selection pane="bottomLeft" activeCell="C22" sqref="C22"/>
    </sheetView>
  </sheetViews>
  <sheetFormatPr defaultColWidth="9.00390625" defaultRowHeight="15.75"/>
  <cols>
    <col min="1" max="1" width="10.625" style="120" customWidth="1"/>
    <col min="2" max="16384" width="9.00390625" style="120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21"/>
    </row>
    <row r="5" spans="1:5" ht="15.75">
      <c r="A5" s="122" t="s">
        <v>42</v>
      </c>
      <c r="B5" s="123" t="s">
        <v>91</v>
      </c>
      <c r="C5" s="124" t="s">
        <v>44</v>
      </c>
      <c r="D5" s="132" t="s">
        <v>95</v>
      </c>
      <c r="E5" s="125" t="s">
        <v>48</v>
      </c>
    </row>
    <row r="6" spans="1:8" ht="15.75">
      <c r="A6" s="126" t="s">
        <v>30</v>
      </c>
      <c r="B6" s="47">
        <v>323</v>
      </c>
      <c r="C6" s="99"/>
      <c r="D6" s="137"/>
      <c r="E6" s="139">
        <f aca="true" t="shared" si="0" ref="E6:E29">SUM(B6:D6)</f>
        <v>323</v>
      </c>
      <c r="H6" s="7"/>
    </row>
    <row r="7" spans="1:5" ht="15.75">
      <c r="A7" s="122" t="s">
        <v>36</v>
      </c>
      <c r="B7" s="47">
        <v>1160</v>
      </c>
      <c r="C7" s="99"/>
      <c r="D7" s="137"/>
      <c r="E7" s="139">
        <f t="shared" si="0"/>
        <v>1160</v>
      </c>
    </row>
    <row r="8" spans="1:5" ht="15.75">
      <c r="A8" s="128" t="s">
        <v>15</v>
      </c>
      <c r="B8" s="47"/>
      <c r="C8" s="99">
        <v>1177</v>
      </c>
      <c r="D8" s="137"/>
      <c r="E8" s="139">
        <f t="shared" si="0"/>
        <v>1177</v>
      </c>
    </row>
    <row r="9" spans="1:5" ht="15.75">
      <c r="A9" s="122" t="s">
        <v>3</v>
      </c>
      <c r="B9" s="47">
        <v>1663</v>
      </c>
      <c r="C9" s="99"/>
      <c r="D9" s="137"/>
      <c r="E9" s="139">
        <f t="shared" si="0"/>
        <v>1663</v>
      </c>
    </row>
    <row r="10" spans="1:5" ht="15.75">
      <c r="A10" s="122" t="s">
        <v>69</v>
      </c>
      <c r="B10" s="101"/>
      <c r="C10" s="99">
        <v>657</v>
      </c>
      <c r="D10" s="136"/>
      <c r="E10" s="139">
        <f t="shared" si="0"/>
        <v>657</v>
      </c>
    </row>
    <row r="11" spans="1:5" ht="15.75">
      <c r="A11" s="122" t="s">
        <v>18</v>
      </c>
      <c r="B11" s="47">
        <v>674</v>
      </c>
      <c r="C11" s="99"/>
      <c r="D11" s="137"/>
      <c r="E11" s="139">
        <f t="shared" si="0"/>
        <v>674</v>
      </c>
    </row>
    <row r="12" spans="1:5" ht="15.75">
      <c r="A12" s="122" t="s">
        <v>9</v>
      </c>
      <c r="B12" s="47">
        <v>3667</v>
      </c>
      <c r="C12" s="99">
        <v>4330</v>
      </c>
      <c r="D12" s="136"/>
      <c r="E12" s="139">
        <f t="shared" si="0"/>
        <v>7997</v>
      </c>
    </row>
    <row r="13" spans="1:5" ht="15.75">
      <c r="A13" s="122" t="s">
        <v>33</v>
      </c>
      <c r="B13" s="47">
        <v>261</v>
      </c>
      <c r="C13" s="99"/>
      <c r="D13" s="137"/>
      <c r="E13" s="139">
        <f t="shared" si="0"/>
        <v>261</v>
      </c>
    </row>
    <row r="14" spans="1:5" ht="15.75">
      <c r="A14" s="122" t="s">
        <v>21</v>
      </c>
      <c r="B14" s="47">
        <v>400</v>
      </c>
      <c r="C14" s="99"/>
      <c r="D14" s="137"/>
      <c r="E14" s="139">
        <f t="shared" si="0"/>
        <v>400</v>
      </c>
    </row>
    <row r="15" spans="1:5" ht="15.75">
      <c r="A15" s="122" t="s">
        <v>17</v>
      </c>
      <c r="B15" s="47">
        <v>1225</v>
      </c>
      <c r="C15" s="99"/>
      <c r="D15" s="137"/>
      <c r="E15" s="139">
        <f t="shared" si="0"/>
        <v>1225</v>
      </c>
    </row>
    <row r="16" spans="1:5" ht="15.75">
      <c r="A16" s="128" t="s">
        <v>66</v>
      </c>
      <c r="B16" s="47">
        <v>271</v>
      </c>
      <c r="C16" s="37"/>
      <c r="D16" s="138"/>
      <c r="E16" s="139">
        <f t="shared" si="0"/>
        <v>271</v>
      </c>
    </row>
    <row r="17" spans="1:5" ht="15.75">
      <c r="A17" s="122" t="s">
        <v>24</v>
      </c>
      <c r="B17" s="47">
        <v>10122</v>
      </c>
      <c r="C17" s="99">
        <v>10915</v>
      </c>
      <c r="D17" s="136"/>
      <c r="E17" s="139">
        <f t="shared" si="0"/>
        <v>21037</v>
      </c>
    </row>
    <row r="18" spans="1:8" ht="15.75">
      <c r="A18" s="122" t="s">
        <v>5</v>
      </c>
      <c r="B18" s="47">
        <v>1847</v>
      </c>
      <c r="C18" s="99"/>
      <c r="D18" s="137"/>
      <c r="E18" s="139">
        <f t="shared" si="0"/>
        <v>1847</v>
      </c>
      <c r="H18" s="119"/>
    </row>
    <row r="19" spans="1:8" ht="15.75">
      <c r="A19" s="122" t="s">
        <v>92</v>
      </c>
      <c r="B19" s="47">
        <v>3616</v>
      </c>
      <c r="C19" s="99">
        <v>11876</v>
      </c>
      <c r="D19" s="137"/>
      <c r="E19" s="139">
        <f t="shared" si="0"/>
        <v>15492</v>
      </c>
      <c r="H19" s="119"/>
    </row>
    <row r="20" spans="1:5" ht="15.75">
      <c r="A20" s="122" t="s">
        <v>19</v>
      </c>
      <c r="B20" s="47">
        <v>576</v>
      </c>
      <c r="C20" s="99"/>
      <c r="D20" s="137"/>
      <c r="E20" s="139">
        <f t="shared" si="0"/>
        <v>576</v>
      </c>
    </row>
    <row r="21" spans="1:5" ht="15.75">
      <c r="A21" s="128" t="s">
        <v>12</v>
      </c>
      <c r="B21" s="47">
        <v>4555</v>
      </c>
      <c r="C21" s="99">
        <v>9491</v>
      </c>
      <c r="D21" s="136"/>
      <c r="E21" s="139">
        <f t="shared" si="0"/>
        <v>14046</v>
      </c>
    </row>
    <row r="22" spans="1:5" ht="15.75">
      <c r="A22" s="122" t="s">
        <v>11</v>
      </c>
      <c r="B22" s="47">
        <v>2303</v>
      </c>
      <c r="C22" s="99">
        <v>3553</v>
      </c>
      <c r="D22" s="136"/>
      <c r="E22" s="139">
        <f t="shared" si="0"/>
        <v>5856</v>
      </c>
    </row>
    <row r="23" spans="1:5" ht="15.75">
      <c r="A23" s="122" t="s">
        <v>27</v>
      </c>
      <c r="B23" s="47">
        <v>312</v>
      </c>
      <c r="C23" s="99"/>
      <c r="D23" s="137"/>
      <c r="E23" s="139">
        <f t="shared" si="0"/>
        <v>312</v>
      </c>
    </row>
    <row r="24" spans="1:5" ht="15.75">
      <c r="A24" s="122" t="s">
        <v>38</v>
      </c>
      <c r="B24" s="47">
        <v>1201</v>
      </c>
      <c r="C24" s="99"/>
      <c r="D24" s="137"/>
      <c r="E24" s="139">
        <f t="shared" si="0"/>
        <v>1201</v>
      </c>
    </row>
    <row r="25" spans="1:5" ht="15.75">
      <c r="A25" s="128" t="s">
        <v>14</v>
      </c>
      <c r="B25" s="47">
        <v>3048</v>
      </c>
      <c r="C25" s="99">
        <v>4581</v>
      </c>
      <c r="D25" s="137"/>
      <c r="E25" s="139">
        <f t="shared" si="0"/>
        <v>7629</v>
      </c>
    </row>
    <row r="26" spans="1:5" ht="15.75">
      <c r="A26" s="122" t="s">
        <v>16</v>
      </c>
      <c r="B26" s="47">
        <v>3360</v>
      </c>
      <c r="C26" s="99">
        <v>528</v>
      </c>
      <c r="D26" s="137"/>
      <c r="E26" s="139">
        <f t="shared" si="0"/>
        <v>3888</v>
      </c>
    </row>
    <row r="27" spans="1:5" ht="15.75">
      <c r="A27" s="122" t="s">
        <v>56</v>
      </c>
      <c r="B27" s="47">
        <v>461</v>
      </c>
      <c r="C27" s="37"/>
      <c r="D27" s="138"/>
      <c r="E27" s="139">
        <f t="shared" si="0"/>
        <v>461</v>
      </c>
    </row>
    <row r="28" spans="1:5" ht="15" customHeight="1">
      <c r="A28" s="122" t="s">
        <v>20</v>
      </c>
      <c r="B28" s="47">
        <v>2482</v>
      </c>
      <c r="C28" s="99">
        <v>4064</v>
      </c>
      <c r="D28" s="137"/>
      <c r="E28" s="139">
        <f t="shared" si="0"/>
        <v>6546</v>
      </c>
    </row>
    <row r="29" spans="1:5" ht="15.75">
      <c r="A29" s="122" t="s">
        <v>6</v>
      </c>
      <c r="B29" s="47">
        <v>17115</v>
      </c>
      <c r="C29" s="99">
        <v>22330</v>
      </c>
      <c r="D29" s="137"/>
      <c r="E29" s="139">
        <f t="shared" si="0"/>
        <v>39445</v>
      </c>
    </row>
    <row r="30" spans="1:5" ht="15.75">
      <c r="A30" s="122" t="s">
        <v>59</v>
      </c>
      <c r="B30" s="47">
        <v>96</v>
      </c>
      <c r="C30" s="37"/>
      <c r="D30" s="138"/>
      <c r="E30" s="140">
        <f>SUM(B30:C30)</f>
        <v>96</v>
      </c>
    </row>
    <row r="31" spans="1:5" ht="15.75">
      <c r="A31" s="122" t="s">
        <v>2</v>
      </c>
      <c r="B31" s="47">
        <v>14576</v>
      </c>
      <c r="C31" s="99">
        <v>25734</v>
      </c>
      <c r="D31" s="136"/>
      <c r="E31" s="139">
        <f aca="true" t="shared" si="1" ref="E31:E64">SUM(B31:D31)</f>
        <v>40310</v>
      </c>
    </row>
    <row r="32" spans="1:5" ht="15.75">
      <c r="A32" s="122" t="s">
        <v>25</v>
      </c>
      <c r="B32" s="47">
        <v>380</v>
      </c>
      <c r="C32" s="99"/>
      <c r="D32" s="137"/>
      <c r="E32" s="139">
        <f t="shared" si="1"/>
        <v>380</v>
      </c>
    </row>
    <row r="33" spans="1:5" ht="15.75">
      <c r="A33" s="122" t="s">
        <v>35</v>
      </c>
      <c r="B33" s="47">
        <v>591</v>
      </c>
      <c r="C33" s="99"/>
      <c r="D33" s="137"/>
      <c r="E33" s="139">
        <f t="shared" si="1"/>
        <v>591</v>
      </c>
    </row>
    <row r="34" spans="1:5" ht="15.75">
      <c r="A34" s="122" t="s">
        <v>51</v>
      </c>
      <c r="B34" s="47">
        <v>1100</v>
      </c>
      <c r="C34" s="99"/>
      <c r="D34" s="137"/>
      <c r="E34" s="139">
        <f t="shared" si="1"/>
        <v>1100</v>
      </c>
    </row>
    <row r="35" spans="1:35" ht="15.75">
      <c r="A35" s="122" t="s">
        <v>68</v>
      </c>
      <c r="B35" s="47"/>
      <c r="C35" s="99">
        <v>2850</v>
      </c>
      <c r="D35" s="136"/>
      <c r="E35" s="139">
        <f t="shared" si="1"/>
        <v>2850</v>
      </c>
      <c r="AH35" s="120">
        <v>0</v>
      </c>
      <c r="AI35" s="120">
        <v>0</v>
      </c>
    </row>
    <row r="36" spans="1:5" ht="15.75">
      <c r="A36" s="122" t="s">
        <v>50</v>
      </c>
      <c r="B36" s="47"/>
      <c r="C36" s="99"/>
      <c r="D36" s="137"/>
      <c r="E36" s="139">
        <f t="shared" si="1"/>
        <v>0</v>
      </c>
    </row>
    <row r="37" spans="1:5" ht="15.75">
      <c r="A37" s="122" t="s">
        <v>39</v>
      </c>
      <c r="B37" s="47">
        <v>1284</v>
      </c>
      <c r="C37" s="99"/>
      <c r="D37" s="137"/>
      <c r="E37" s="139">
        <f t="shared" si="1"/>
        <v>1284</v>
      </c>
    </row>
    <row r="38" spans="1:5" ht="15.75">
      <c r="A38" s="122" t="s">
        <v>34</v>
      </c>
      <c r="B38" s="47">
        <v>738</v>
      </c>
      <c r="C38" s="99"/>
      <c r="D38" s="137"/>
      <c r="E38" s="139">
        <f t="shared" si="1"/>
        <v>738</v>
      </c>
    </row>
    <row r="39" spans="1:5" ht="15.75">
      <c r="A39" s="122" t="s">
        <v>23</v>
      </c>
      <c r="B39" s="47">
        <v>1434</v>
      </c>
      <c r="C39" s="99">
        <v>807</v>
      </c>
      <c r="D39" s="137"/>
      <c r="E39" s="139">
        <f t="shared" si="1"/>
        <v>2241</v>
      </c>
    </row>
    <row r="40" spans="1:5" ht="15.75">
      <c r="A40" s="122" t="s">
        <v>22</v>
      </c>
      <c r="B40" s="47">
        <v>552</v>
      </c>
      <c r="C40" s="99"/>
      <c r="D40" s="137"/>
      <c r="E40" s="139">
        <f t="shared" si="1"/>
        <v>552</v>
      </c>
    </row>
    <row r="41" spans="1:5" ht="15.75">
      <c r="A41" s="122" t="s">
        <v>54</v>
      </c>
      <c r="B41" s="47">
        <v>636</v>
      </c>
      <c r="C41" s="99"/>
      <c r="D41" s="137"/>
      <c r="E41" s="139">
        <f t="shared" si="1"/>
        <v>636</v>
      </c>
    </row>
    <row r="42" spans="1:5" ht="15.75">
      <c r="A42" s="122" t="s">
        <v>64</v>
      </c>
      <c r="B42" s="47">
        <v>1035</v>
      </c>
      <c r="C42" s="37"/>
      <c r="D42" s="138"/>
      <c r="E42" s="139">
        <f t="shared" si="1"/>
        <v>1035</v>
      </c>
    </row>
    <row r="43" spans="1:5" ht="15.75">
      <c r="A43" s="122" t="s">
        <v>53</v>
      </c>
      <c r="B43" s="47">
        <v>3009</v>
      </c>
      <c r="C43" s="99"/>
      <c r="D43" s="137"/>
      <c r="E43" s="139">
        <f t="shared" si="1"/>
        <v>3009</v>
      </c>
    </row>
    <row r="44" spans="1:5" ht="15.75">
      <c r="A44" s="122" t="s">
        <v>60</v>
      </c>
      <c r="B44" s="47">
        <v>140</v>
      </c>
      <c r="C44" s="37"/>
      <c r="D44" s="138"/>
      <c r="E44" s="139">
        <f t="shared" si="1"/>
        <v>140</v>
      </c>
    </row>
    <row r="45" spans="1:5" ht="15.75">
      <c r="A45" s="122" t="s">
        <v>10</v>
      </c>
      <c r="B45" s="47">
        <v>1152</v>
      </c>
      <c r="C45" s="99"/>
      <c r="D45" s="137"/>
      <c r="E45" s="139">
        <f t="shared" si="1"/>
        <v>1152</v>
      </c>
    </row>
    <row r="46" spans="1:5" ht="15.75">
      <c r="A46" s="122" t="s">
        <v>7</v>
      </c>
      <c r="B46" s="47">
        <v>529</v>
      </c>
      <c r="C46" s="99"/>
      <c r="D46" s="137"/>
      <c r="E46" s="139">
        <f t="shared" si="1"/>
        <v>529</v>
      </c>
    </row>
    <row r="47" spans="1:5" ht="15.75">
      <c r="A47" s="122" t="s">
        <v>65</v>
      </c>
      <c r="B47" s="47">
        <v>528</v>
      </c>
      <c r="C47" s="99"/>
      <c r="D47" s="137"/>
      <c r="E47" s="139">
        <f t="shared" si="1"/>
        <v>528</v>
      </c>
    </row>
    <row r="48" spans="1:7" ht="15.75">
      <c r="A48" s="122" t="s">
        <v>52</v>
      </c>
      <c r="B48" s="47">
        <v>1549</v>
      </c>
      <c r="C48" s="99"/>
      <c r="D48" s="137"/>
      <c r="E48" s="139">
        <f t="shared" si="1"/>
        <v>1549</v>
      </c>
      <c r="G48" s="17"/>
    </row>
    <row r="49" spans="1:5" ht="15.75">
      <c r="A49" s="122" t="s">
        <v>71</v>
      </c>
      <c r="B49" s="47">
        <v>213</v>
      </c>
      <c r="C49" s="99"/>
      <c r="D49" s="137"/>
      <c r="E49" s="139">
        <f t="shared" si="1"/>
        <v>213</v>
      </c>
    </row>
    <row r="50" spans="1:5" ht="15.75">
      <c r="A50" s="122" t="s">
        <v>94</v>
      </c>
      <c r="B50" s="47">
        <v>690</v>
      </c>
      <c r="C50" s="99"/>
      <c r="D50" s="137"/>
      <c r="E50" s="139">
        <f t="shared" si="1"/>
        <v>690</v>
      </c>
    </row>
    <row r="51" spans="1:5" ht="15.75">
      <c r="A51" s="122" t="s">
        <v>29</v>
      </c>
      <c r="B51" s="47">
        <v>1287</v>
      </c>
      <c r="C51" s="99"/>
      <c r="D51" s="137"/>
      <c r="E51" s="139">
        <f t="shared" si="1"/>
        <v>1287</v>
      </c>
    </row>
    <row r="52" spans="1:5" ht="15.75">
      <c r="A52" s="122" t="s">
        <v>58</v>
      </c>
      <c r="B52" s="47">
        <v>994</v>
      </c>
      <c r="C52" s="37"/>
      <c r="D52" s="138"/>
      <c r="E52" s="139">
        <f t="shared" si="1"/>
        <v>994</v>
      </c>
    </row>
    <row r="53" spans="1:5" ht="15.75">
      <c r="A53" s="122" t="s">
        <v>93</v>
      </c>
      <c r="B53" s="47">
        <v>7056</v>
      </c>
      <c r="C53" s="37">
        <v>15683</v>
      </c>
      <c r="D53" s="138"/>
      <c r="E53" s="139">
        <f t="shared" si="1"/>
        <v>22739</v>
      </c>
    </row>
    <row r="54" spans="1:5" ht="15.75">
      <c r="A54" s="122" t="s">
        <v>40</v>
      </c>
      <c r="B54" s="47">
        <v>755</v>
      </c>
      <c r="C54" s="99"/>
      <c r="D54" s="137"/>
      <c r="E54" s="139">
        <f t="shared" si="1"/>
        <v>755</v>
      </c>
    </row>
    <row r="55" spans="1:5" ht="15.75">
      <c r="A55" s="122" t="s">
        <v>31</v>
      </c>
      <c r="B55" s="47">
        <v>207</v>
      </c>
      <c r="C55" s="99"/>
      <c r="D55" s="137"/>
      <c r="E55" s="139">
        <f t="shared" si="1"/>
        <v>207</v>
      </c>
    </row>
    <row r="56" spans="1:5" ht="15.75">
      <c r="A56" s="122" t="s">
        <v>32</v>
      </c>
      <c r="B56" s="47">
        <v>324</v>
      </c>
      <c r="C56" s="99"/>
      <c r="D56" s="137"/>
      <c r="E56" s="139">
        <f t="shared" si="1"/>
        <v>324</v>
      </c>
    </row>
    <row r="57" spans="1:5" ht="15.75">
      <c r="A57" s="122" t="s">
        <v>13</v>
      </c>
      <c r="B57" s="47">
        <v>601</v>
      </c>
      <c r="C57" s="99"/>
      <c r="D57" s="137"/>
      <c r="E57" s="139">
        <f t="shared" si="1"/>
        <v>601</v>
      </c>
    </row>
    <row r="58" spans="1:5" ht="15.75">
      <c r="A58" s="122" t="s">
        <v>55</v>
      </c>
      <c r="B58" s="47">
        <v>4966</v>
      </c>
      <c r="C58" s="99"/>
      <c r="D58" s="137"/>
      <c r="E58" s="139">
        <f t="shared" si="1"/>
        <v>4966</v>
      </c>
    </row>
    <row r="59" spans="1:5" ht="15.75">
      <c r="A59" s="122" t="s">
        <v>4</v>
      </c>
      <c r="B59" s="47">
        <v>1464</v>
      </c>
      <c r="C59" s="99"/>
      <c r="D59" s="137"/>
      <c r="E59" s="139">
        <f t="shared" si="1"/>
        <v>1464</v>
      </c>
    </row>
    <row r="60" spans="1:5" ht="15.75">
      <c r="A60" s="122" t="s">
        <v>37</v>
      </c>
      <c r="B60" s="47">
        <v>1218</v>
      </c>
      <c r="C60" s="99"/>
      <c r="D60" s="115"/>
      <c r="E60" s="139">
        <f t="shared" si="1"/>
        <v>1218</v>
      </c>
    </row>
    <row r="61" spans="1:5" ht="15.75">
      <c r="A61" s="122" t="s">
        <v>28</v>
      </c>
      <c r="B61" s="47">
        <v>2191</v>
      </c>
      <c r="C61" s="40">
        <v>1691</v>
      </c>
      <c r="D61" s="21"/>
      <c r="E61" s="139">
        <f t="shared" si="1"/>
        <v>3882</v>
      </c>
    </row>
    <row r="62" spans="1:5" ht="15.75">
      <c r="A62" s="122" t="s">
        <v>26</v>
      </c>
      <c r="B62" s="47">
        <v>649</v>
      </c>
      <c r="C62" s="99"/>
      <c r="D62" s="137"/>
      <c r="E62" s="139">
        <f t="shared" si="1"/>
        <v>649</v>
      </c>
    </row>
    <row r="63" spans="1:5" ht="15.75">
      <c r="A63" s="122" t="s">
        <v>8</v>
      </c>
      <c r="B63" s="47">
        <v>443</v>
      </c>
      <c r="C63" s="99"/>
      <c r="D63" s="137"/>
      <c r="E63" s="139">
        <f t="shared" si="1"/>
        <v>443</v>
      </c>
    </row>
    <row r="64" spans="1:5" ht="15.75">
      <c r="A64" s="122" t="s">
        <v>49</v>
      </c>
      <c r="B64" s="47"/>
      <c r="C64" s="99"/>
      <c r="D64" s="137"/>
      <c r="E64" s="139">
        <f t="shared" si="1"/>
        <v>0</v>
      </c>
    </row>
    <row r="65" ht="15.75">
      <c r="B65" s="53"/>
    </row>
    <row r="66" ht="15.75">
      <c r="B66" s="119"/>
    </row>
    <row r="67" ht="15.75">
      <c r="B67" s="119"/>
    </row>
    <row r="68" ht="15.75">
      <c r="B68" s="11"/>
    </row>
    <row r="69" ht="15.75">
      <c r="B69" s="11"/>
    </row>
    <row r="70" ht="15.75">
      <c r="B70" s="131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6" sqref="G26"/>
    </sheetView>
  </sheetViews>
  <sheetFormatPr defaultColWidth="9.00390625" defaultRowHeight="15.75"/>
  <cols>
    <col min="2" max="2" width="10.875" style="0" bestFit="1" customWidth="1"/>
  </cols>
  <sheetData>
    <row r="1" spans="1:7" ht="15.75">
      <c r="A1" s="20" t="s">
        <v>73</v>
      </c>
      <c r="B1" s="41" t="s">
        <v>74</v>
      </c>
      <c r="C1" s="45" t="s">
        <v>75</v>
      </c>
      <c r="D1" s="45" t="s">
        <v>76</v>
      </c>
      <c r="E1" s="45" t="s">
        <v>78</v>
      </c>
      <c r="F1" s="45" t="s">
        <v>79</v>
      </c>
      <c r="G1" s="45" t="s">
        <v>80</v>
      </c>
    </row>
    <row r="2" spans="1:7" ht="15.75">
      <c r="A2" s="44">
        <v>1</v>
      </c>
      <c r="B2" s="42" t="s">
        <v>2</v>
      </c>
      <c r="C2" s="21">
        <f>'Höst 2001'!G31</f>
        <v>28978</v>
      </c>
      <c r="D2" s="21">
        <f>'Höst 2002'!G31</f>
        <v>30814</v>
      </c>
      <c r="E2" s="21">
        <f>'Höst 2003'!G31</f>
        <v>31233</v>
      </c>
      <c r="F2" s="21">
        <f>'Höst 2004'!F31</f>
        <v>31186</v>
      </c>
      <c r="G2" s="96">
        <f>'Höst 2005'!F31</f>
        <v>458</v>
      </c>
    </row>
    <row r="3" spans="1:7" ht="15.75">
      <c r="A3" s="44">
        <v>2</v>
      </c>
      <c r="B3" s="42" t="s">
        <v>6</v>
      </c>
      <c r="C3" s="21">
        <f>'Höst 2001'!G29</f>
        <v>16841</v>
      </c>
      <c r="D3" s="21">
        <f>'Höst 2002'!G32</f>
        <v>356</v>
      </c>
      <c r="E3" s="21">
        <f>'Höst 2003'!G32</f>
        <v>315</v>
      </c>
      <c r="F3" s="21">
        <f>'Höst 2004'!F32</f>
        <v>352</v>
      </c>
      <c r="G3" s="96">
        <f>'Höst 2005'!F32</f>
        <v>674</v>
      </c>
    </row>
    <row r="4" spans="1:7" ht="15.75">
      <c r="A4" s="44">
        <v>3</v>
      </c>
      <c r="B4" s="42" t="s">
        <v>24</v>
      </c>
      <c r="C4" s="21">
        <f>'Höst 2001'!G17</f>
        <v>9752</v>
      </c>
      <c r="D4" s="21">
        <f>'Höst 2002'!G33</f>
        <v>614</v>
      </c>
      <c r="E4" s="21">
        <f>'Höst 2003'!G33</f>
        <v>353</v>
      </c>
      <c r="F4" s="21">
        <f>'Höst 2004'!F33</f>
        <v>366</v>
      </c>
      <c r="G4" s="96">
        <f>'Höst 2005'!F33</f>
        <v>572</v>
      </c>
    </row>
    <row r="5" spans="1:7" ht="15.75">
      <c r="A5" s="44">
        <v>4</v>
      </c>
      <c r="B5" s="42" t="s">
        <v>14</v>
      </c>
      <c r="C5" s="21">
        <f>'Höst 2001'!G25</f>
        <v>4424</v>
      </c>
      <c r="D5" s="21">
        <f>'Höst 2002'!G34</f>
        <v>366</v>
      </c>
      <c r="E5" s="21">
        <f>'Höst 2003'!G34</f>
        <v>433</v>
      </c>
      <c r="F5" s="21">
        <f>'Höst 2004'!F34</f>
        <v>446</v>
      </c>
      <c r="G5" s="96">
        <f>'Höst 2005'!F34</f>
        <v>710</v>
      </c>
    </row>
    <row r="6" spans="1:7" ht="15.75">
      <c r="A6" s="44">
        <v>5</v>
      </c>
      <c r="B6" s="42" t="s">
        <v>12</v>
      </c>
      <c r="C6" s="21">
        <f>'Höst 2001'!G20</f>
        <v>4012</v>
      </c>
      <c r="D6" s="21">
        <f>'Höst 2002'!G35</f>
        <v>509</v>
      </c>
      <c r="E6" s="21">
        <f>'Höst 2003'!G35</f>
        <v>0</v>
      </c>
      <c r="F6" s="21">
        <f>'Höst 2004'!F35</f>
        <v>533</v>
      </c>
      <c r="G6" s="96">
        <f>'Höst 2005'!F35</f>
        <v>738</v>
      </c>
    </row>
    <row r="7" spans="1:7" ht="15.75">
      <c r="A7" s="44">
        <v>6</v>
      </c>
      <c r="B7" s="42" t="s">
        <v>9</v>
      </c>
      <c r="C7" s="21">
        <f>'Höst 2001'!G12</f>
        <v>3478</v>
      </c>
      <c r="D7" s="21">
        <f>'Höst 2002'!G36</f>
        <v>632</v>
      </c>
      <c r="E7" s="21">
        <f>'Höst 2003'!G36</f>
        <v>653</v>
      </c>
      <c r="F7" s="21">
        <f>'Höst 2004'!F36</f>
        <v>718</v>
      </c>
      <c r="G7" s="96">
        <f>'Höst 2005'!F36</f>
        <v>828</v>
      </c>
    </row>
    <row r="8" spans="1:7" ht="15.75">
      <c r="A8" s="44">
        <v>7</v>
      </c>
      <c r="B8" s="42" t="s">
        <v>11</v>
      </c>
      <c r="C8" s="21">
        <f>'Höst 2001'!G21</f>
        <v>2833</v>
      </c>
      <c r="D8" s="21">
        <f>'Höst 2002'!G37</f>
        <v>983</v>
      </c>
      <c r="E8" s="21">
        <f>'Höst 2003'!G37</f>
        <v>0</v>
      </c>
      <c r="F8" s="21">
        <f>'Höst 2004'!F37</f>
        <v>0</v>
      </c>
      <c r="G8" s="96">
        <f>'Höst 2005'!F37</f>
        <v>781</v>
      </c>
    </row>
    <row r="9" spans="1:7" ht="15.75">
      <c r="A9" s="44">
        <v>8</v>
      </c>
      <c r="B9" s="42" t="s">
        <v>20</v>
      </c>
      <c r="C9" s="21">
        <f>'Höst 2001'!G28</f>
        <v>2766</v>
      </c>
      <c r="D9" s="21">
        <f>'Höst 2002'!G38</f>
        <v>767</v>
      </c>
      <c r="E9" s="21">
        <f>'Höst 2003'!G38</f>
        <v>402</v>
      </c>
      <c r="F9" s="21">
        <f>'Höst 2004'!F38</f>
        <v>401</v>
      </c>
      <c r="G9" s="96">
        <f>'Höst 2005'!F38</f>
        <v>1507</v>
      </c>
    </row>
    <row r="10" spans="1:7" ht="15.75">
      <c r="A10" s="44">
        <v>9</v>
      </c>
      <c r="B10" s="42" t="s">
        <v>55</v>
      </c>
      <c r="C10" s="21">
        <f>'Höst 2001'!G58</f>
        <v>2591</v>
      </c>
      <c r="D10" s="21">
        <f>'Höst 2002'!G39</f>
        <v>976</v>
      </c>
      <c r="E10" s="21">
        <f>'Höst 2003'!G39</f>
        <v>1006</v>
      </c>
      <c r="F10" s="21">
        <f>'Höst 2004'!F39</f>
        <v>1186</v>
      </c>
      <c r="G10" s="96">
        <f>'Höst 2005'!F39</f>
        <v>316</v>
      </c>
    </row>
    <row r="11" spans="1:7" ht="15.75">
      <c r="A11" s="44">
        <v>10</v>
      </c>
      <c r="B11" s="42" t="s">
        <v>71</v>
      </c>
      <c r="C11" s="21">
        <f>'Höst 2001'!G50</f>
        <v>2526</v>
      </c>
      <c r="D11" s="21">
        <f>'Höst 2002'!G40</f>
        <v>208</v>
      </c>
      <c r="E11" s="21">
        <f>'Höst 2003'!G40</f>
        <v>230</v>
      </c>
      <c r="F11" s="21">
        <f>'Höst 2004'!F40</f>
        <v>280</v>
      </c>
      <c r="G11" s="96">
        <f>'Höst 2005'!F40</f>
        <v>554</v>
      </c>
    </row>
    <row r="12" spans="1:7" ht="15.75">
      <c r="A12" s="44">
        <v>11</v>
      </c>
      <c r="B12" s="42" t="s">
        <v>16</v>
      </c>
      <c r="C12" s="21">
        <f>'Höst 2001'!G26</f>
        <v>2146</v>
      </c>
      <c r="D12" s="21">
        <f>'Höst 2002'!G41</f>
        <v>394</v>
      </c>
      <c r="E12" s="21">
        <f>'Höst 2003'!G41</f>
        <v>484</v>
      </c>
      <c r="F12" s="21">
        <f>'Höst 2004'!F41</f>
        <v>486</v>
      </c>
      <c r="G12" s="96">
        <f>'Höst 2005'!F41</f>
        <v>671</v>
      </c>
    </row>
    <row r="13" spans="1:7" ht="15.75">
      <c r="A13" s="44">
        <v>12</v>
      </c>
      <c r="B13" s="42" t="s">
        <v>28</v>
      </c>
      <c r="C13" s="21">
        <v>1651</v>
      </c>
      <c r="D13" s="21">
        <f>'Höst 2002'!G42</f>
        <v>201</v>
      </c>
      <c r="E13" s="21">
        <f>'Höst 2003'!G42</f>
        <v>413</v>
      </c>
      <c r="F13" s="21">
        <f>'Höst 2004'!F42</f>
        <v>436</v>
      </c>
      <c r="G13" s="96">
        <f>'Höst 2005'!F42</f>
        <v>2149</v>
      </c>
    </row>
    <row r="14" spans="1:7" ht="15.75">
      <c r="A14" s="44">
        <v>13</v>
      </c>
      <c r="B14" s="42" t="s">
        <v>53</v>
      </c>
      <c r="C14" s="21">
        <f>'Höst 2001'!G43</f>
        <v>1436</v>
      </c>
      <c r="D14" s="21">
        <f>'Höst 2002'!G43</f>
        <v>1679</v>
      </c>
      <c r="E14" s="21">
        <f>'Höst 2003'!G43</f>
        <v>1792</v>
      </c>
      <c r="F14" s="21">
        <f>'Höst 2004'!F43</f>
        <v>1951</v>
      </c>
      <c r="G14" s="96">
        <f>'Höst 2005'!F43</f>
        <v>118</v>
      </c>
    </row>
    <row r="15" spans="1:7" ht="15.75">
      <c r="A15" s="44">
        <v>14</v>
      </c>
      <c r="B15" s="42" t="s">
        <v>5</v>
      </c>
      <c r="C15" s="21">
        <f>'Höst 2001'!G18</f>
        <v>989</v>
      </c>
      <c r="D15" s="21">
        <f>'Höst 2002'!G44</f>
        <v>58</v>
      </c>
      <c r="E15" s="21">
        <f>'Höst 2003'!G44</f>
        <v>69</v>
      </c>
      <c r="F15" s="21">
        <f>'Höst 2004'!F44</f>
        <v>87</v>
      </c>
      <c r="G15" s="96">
        <f>'Höst 2005'!F44</f>
        <v>928</v>
      </c>
    </row>
    <row r="16" spans="1:7" ht="15.75">
      <c r="A16" s="44">
        <v>15</v>
      </c>
      <c r="B16" s="42" t="s">
        <v>3</v>
      </c>
      <c r="C16" s="21">
        <f>'Höst 2001'!G9</f>
        <v>900</v>
      </c>
      <c r="D16" s="21">
        <f>'Höst 2002'!G45</f>
        <v>15</v>
      </c>
      <c r="E16" s="21">
        <f>'Höst 2003'!G45</f>
        <v>0</v>
      </c>
      <c r="F16" s="21">
        <f>'Höst 2004'!F45</f>
        <v>0</v>
      </c>
      <c r="G16" s="96">
        <f>'Höst 2005'!F45</f>
        <v>208</v>
      </c>
    </row>
    <row r="17" spans="1:7" ht="15.75">
      <c r="A17" s="44">
        <v>16</v>
      </c>
      <c r="B17" s="42" t="s">
        <v>4</v>
      </c>
      <c r="C17" s="21">
        <f>'Höst 2001'!G59</f>
        <v>911</v>
      </c>
      <c r="D17" s="21">
        <f>'Höst 2002'!G46</f>
        <v>643</v>
      </c>
      <c r="E17" s="21">
        <f>'Höst 2003'!G46</f>
        <v>740</v>
      </c>
      <c r="F17" s="21">
        <f>'Höst 2004'!F46</f>
        <v>850</v>
      </c>
      <c r="G17" s="96">
        <f>'Höst 2005'!F46</f>
        <v>309</v>
      </c>
    </row>
    <row r="18" spans="1:7" ht="15.75">
      <c r="A18" s="44">
        <v>17</v>
      </c>
      <c r="B18" s="42" t="s">
        <v>23</v>
      </c>
      <c r="C18" s="21">
        <f>'Höst 2001'!G39</f>
        <v>889</v>
      </c>
      <c r="D18" s="21">
        <f>'Höst 2002'!G47</f>
        <v>228</v>
      </c>
      <c r="E18" s="21">
        <f>'Höst 2003'!G47</f>
        <v>236</v>
      </c>
      <c r="F18" s="21">
        <f>'Höst 2004'!F47</f>
        <v>210</v>
      </c>
      <c r="G18" s="96">
        <f>'Höst 2005'!F47</f>
        <v>703</v>
      </c>
    </row>
    <row r="19" spans="1:7" ht="15.75">
      <c r="A19" s="44">
        <v>18</v>
      </c>
      <c r="B19" s="42" t="s">
        <v>39</v>
      </c>
      <c r="C19" s="21">
        <f>'Höst 2001'!G37</f>
        <v>782</v>
      </c>
      <c r="D19" s="21">
        <f>'Höst 2002'!G48</f>
        <v>202</v>
      </c>
      <c r="E19" s="21">
        <f>'Höst 2003'!G48</f>
        <v>293</v>
      </c>
      <c r="F19" s="21">
        <f>'Höst 2004'!F48</f>
        <v>262</v>
      </c>
      <c r="G19" s="96">
        <f>'Höst 2005'!F48</f>
        <v>4377</v>
      </c>
    </row>
    <row r="20" spans="1:7" ht="15.75">
      <c r="A20" s="44">
        <v>19</v>
      </c>
      <c r="B20" s="42" t="s">
        <v>34</v>
      </c>
      <c r="C20" s="21">
        <f>'Höst 2001'!G38</f>
        <v>720</v>
      </c>
      <c r="D20" s="21">
        <f>'Höst 2002'!G49</f>
        <v>438</v>
      </c>
      <c r="E20" s="21">
        <f>'Höst 2003'!G49</f>
        <v>437</v>
      </c>
      <c r="F20" s="21">
        <f>'Höst 2004'!F49</f>
        <v>539</v>
      </c>
      <c r="G20" s="96">
        <f>'Höst 2005'!F50</f>
        <v>925</v>
      </c>
    </row>
    <row r="21" spans="1:7" ht="15.75">
      <c r="A21" s="44">
        <v>20</v>
      </c>
      <c r="B21" s="42" t="s">
        <v>38</v>
      </c>
      <c r="C21" s="21">
        <f>'Höst 2001'!G24</f>
        <v>714</v>
      </c>
      <c r="D21" s="21">
        <f>'Höst 2002'!G50</f>
        <v>2754</v>
      </c>
      <c r="E21" s="21">
        <f>'Höst 2003'!G50</f>
        <v>3274</v>
      </c>
      <c r="F21" s="21">
        <f>'Höst 2004'!F50</f>
        <v>2715</v>
      </c>
      <c r="G21" s="96">
        <f>'Höst 2005'!F51</f>
        <v>608</v>
      </c>
    </row>
    <row r="22" spans="1:7" ht="15.75">
      <c r="A22" s="44">
        <v>21</v>
      </c>
      <c r="B22" s="42" t="s">
        <v>29</v>
      </c>
      <c r="C22" s="21">
        <f>'Höst 2001'!G52</f>
        <v>679</v>
      </c>
      <c r="D22" s="21">
        <f>'Höst 2002'!G52</f>
        <v>788</v>
      </c>
      <c r="E22" s="21">
        <f>'Höst 2003'!G52</f>
        <v>834</v>
      </c>
      <c r="F22" s="21">
        <f>'Höst 2004'!F52</f>
        <v>788</v>
      </c>
      <c r="G22" s="96">
        <f>'Höst 2005'!F52</f>
        <v>330</v>
      </c>
    </row>
    <row r="23" spans="1:7" ht="15.75">
      <c r="A23" s="44">
        <v>22</v>
      </c>
      <c r="B23" s="42" t="s">
        <v>36</v>
      </c>
      <c r="C23" s="21">
        <f>'Höst 2001'!G7</f>
        <v>638</v>
      </c>
      <c r="D23" s="21">
        <f>'Höst 2002'!G53</f>
        <v>163</v>
      </c>
      <c r="E23" s="21">
        <f>'Höst 2003'!G53</f>
        <v>338</v>
      </c>
      <c r="F23" s="21">
        <f>'Höst 2004'!F53</f>
        <v>477</v>
      </c>
      <c r="G23" s="96">
        <f>'Höst 2005'!F53</f>
        <v>202</v>
      </c>
    </row>
    <row r="24" spans="1:7" ht="15.75">
      <c r="A24" s="44">
        <v>23</v>
      </c>
      <c r="B24" s="42" t="s">
        <v>17</v>
      </c>
      <c r="C24" s="21">
        <f>'Höst 2001'!G15</f>
        <v>600</v>
      </c>
      <c r="D24" s="21">
        <f>'Höst 2002'!G54</f>
        <v>352</v>
      </c>
      <c r="E24" s="21">
        <f>'Höst 2003'!G54</f>
        <v>0</v>
      </c>
      <c r="F24" s="21">
        <f>'Höst 2004'!F54</f>
        <v>0</v>
      </c>
      <c r="G24" s="96">
        <f>'Höst 2005'!F54</f>
        <v>194</v>
      </c>
    </row>
    <row r="25" spans="1:7" ht="15.75">
      <c r="A25" s="44">
        <v>24</v>
      </c>
      <c r="B25" s="42" t="s">
        <v>10</v>
      </c>
      <c r="C25" s="21">
        <f>'Höst 2001'!G46</f>
        <v>572</v>
      </c>
      <c r="D25" s="21">
        <f>'Höst 2002'!G55</f>
        <v>129</v>
      </c>
      <c r="E25" s="21">
        <f>'Höst 2003'!G55</f>
        <v>164</v>
      </c>
      <c r="F25" s="21">
        <f>'Höst 2004'!F55</f>
        <v>192</v>
      </c>
      <c r="G25" s="96">
        <f>'Höst 2005'!F55</f>
        <v>705</v>
      </c>
    </row>
    <row r="26" spans="1:7" ht="15.75">
      <c r="A26" s="44">
        <v>25</v>
      </c>
      <c r="B26" s="42" t="s">
        <v>37</v>
      </c>
      <c r="C26" s="21">
        <f>'Höst 2001'!G60</f>
        <v>552</v>
      </c>
      <c r="D26" s="21">
        <f>'Höst 2002'!G56</f>
        <v>161</v>
      </c>
      <c r="E26" s="21">
        <f>'Höst 2003'!G56</f>
        <v>168</v>
      </c>
      <c r="F26" s="21">
        <f>'Höst 2004'!F56</f>
        <v>197</v>
      </c>
      <c r="G26" s="96">
        <f>'Höst 2005'!F56</f>
        <v>3757</v>
      </c>
    </row>
    <row r="27" spans="1:7" ht="15.75">
      <c r="A27" s="44">
        <v>26</v>
      </c>
      <c r="B27" s="42" t="s">
        <v>15</v>
      </c>
      <c r="C27" s="21">
        <f>'Höst 2001'!G8</f>
        <v>547</v>
      </c>
      <c r="D27" s="21">
        <f>'Höst 2002'!G57</f>
        <v>549</v>
      </c>
      <c r="E27" s="21">
        <f>'Höst 2003'!G57</f>
        <v>407</v>
      </c>
      <c r="F27" s="21">
        <f>'Höst 2004'!F57</f>
        <v>445</v>
      </c>
      <c r="G27" s="96">
        <f>'Höst 2005'!F57</f>
        <v>1098</v>
      </c>
    </row>
    <row r="28" spans="1:7" ht="15.75">
      <c r="A28" s="44">
        <v>27</v>
      </c>
      <c r="B28" s="42" t="s">
        <v>35</v>
      </c>
      <c r="C28" s="21">
        <f>'Höst 2001'!G33</f>
        <v>536</v>
      </c>
      <c r="D28" s="21">
        <f>'Höst 2002'!G58</f>
        <v>2712</v>
      </c>
      <c r="E28" s="21">
        <f>'Höst 2003'!G58</f>
        <v>3034</v>
      </c>
      <c r="F28" s="21">
        <f>'Höst 2004'!F58</f>
        <v>3505</v>
      </c>
      <c r="G28" s="96">
        <f>'Höst 2005'!F58</f>
        <v>601</v>
      </c>
    </row>
    <row r="29" spans="1:7" ht="15.75">
      <c r="A29" s="44">
        <v>28</v>
      </c>
      <c r="B29" s="42" t="s">
        <v>26</v>
      </c>
      <c r="C29" s="21">
        <v>495</v>
      </c>
      <c r="D29" s="21">
        <f>'Höst 2002'!G59</f>
        <v>1037</v>
      </c>
      <c r="E29" s="21">
        <f>'Höst 2003'!G59</f>
        <v>1132</v>
      </c>
      <c r="F29" s="21">
        <f>'Höst 2004'!F59</f>
        <v>1093</v>
      </c>
      <c r="G29" s="96">
        <f>'Höst 2005'!F59</f>
        <v>3260</v>
      </c>
    </row>
    <row r="30" spans="1:7" ht="15.75">
      <c r="A30" s="44">
        <v>29</v>
      </c>
      <c r="B30" s="42" t="s">
        <v>50</v>
      </c>
      <c r="C30" s="21">
        <f>'Höst 2001'!G36</f>
        <v>474</v>
      </c>
      <c r="D30" s="21">
        <f>'Höst 2002'!G60</f>
        <v>684</v>
      </c>
      <c r="E30" s="21">
        <f>'Höst 2003'!G60</f>
        <v>211</v>
      </c>
      <c r="F30" s="21">
        <f>'Höst 2004'!F60</f>
        <v>218</v>
      </c>
      <c r="G30" s="96">
        <f>'Höst 2005'!F60</f>
        <v>718</v>
      </c>
    </row>
    <row r="31" spans="1:7" ht="15.75">
      <c r="A31" s="44">
        <v>30</v>
      </c>
      <c r="B31" s="42" t="s">
        <v>13</v>
      </c>
      <c r="C31" s="21">
        <f>'Höst 2001'!G57</f>
        <v>467</v>
      </c>
      <c r="D31" s="21">
        <f>'Höst 2002'!G61</f>
        <v>2201</v>
      </c>
      <c r="E31" s="21">
        <f>'Höst 2003'!G61</f>
        <v>2336</v>
      </c>
      <c r="F31" s="21">
        <f>'Höst 2004'!F61</f>
        <v>2552</v>
      </c>
      <c r="G31" s="96">
        <f>'Höst 2005'!F61</f>
        <v>409</v>
      </c>
    </row>
    <row r="32" spans="1:7" ht="15.75">
      <c r="A32" s="44">
        <v>31</v>
      </c>
      <c r="B32" s="42" t="s">
        <v>52</v>
      </c>
      <c r="C32" s="21">
        <f>'Höst 2001'!G49</f>
        <v>368</v>
      </c>
      <c r="D32" s="21">
        <f>'Höst 2002'!G62</f>
        <v>16</v>
      </c>
      <c r="E32" s="21">
        <f>'Höst 2003'!G62</f>
        <v>0</v>
      </c>
      <c r="F32" s="21">
        <f>'Höst 2004'!F62</f>
        <v>0</v>
      </c>
      <c r="G32" s="96">
        <f>'Höst 2005'!F62</f>
        <v>572</v>
      </c>
    </row>
    <row r="33" spans="1:7" ht="15.75">
      <c r="A33" s="44">
        <v>32</v>
      </c>
      <c r="B33" s="42" t="s">
        <v>54</v>
      </c>
      <c r="C33" s="21">
        <f>'Höst 2001'!G41</f>
        <v>363</v>
      </c>
      <c r="D33" s="21">
        <f>'Höst 2002'!G63</f>
        <v>530</v>
      </c>
      <c r="E33" s="21">
        <f>'Höst 2003'!G63</f>
        <v>494</v>
      </c>
      <c r="F33" s="21">
        <f>'Höst 2004'!F63</f>
        <v>587</v>
      </c>
      <c r="G33" s="96">
        <f>'Höst 2005'!F63</f>
        <v>144528</v>
      </c>
    </row>
    <row r="34" spans="1:7" ht="15.75">
      <c r="A34" s="44">
        <v>33</v>
      </c>
      <c r="B34" s="42" t="s">
        <v>49</v>
      </c>
      <c r="C34" s="21">
        <v>362</v>
      </c>
      <c r="D34" s="21">
        <f>'Höst 2002'!G64</f>
        <v>322</v>
      </c>
      <c r="E34" s="21">
        <f>'Höst 2003'!G64</f>
        <v>317</v>
      </c>
      <c r="F34" s="21">
        <f>'Höst 2004'!F64</f>
        <v>348</v>
      </c>
      <c r="G34" s="96">
        <f>'Höst 2005'!F64</f>
        <v>144528</v>
      </c>
    </row>
    <row r="35" spans="1:7" ht="15.75">
      <c r="A35" s="44">
        <v>34</v>
      </c>
      <c r="B35" s="42" t="s">
        <v>18</v>
      </c>
      <c r="C35" s="21">
        <f>'Höst 2001'!G11</f>
        <v>344</v>
      </c>
      <c r="D35" s="21">
        <f>'Höst 2002'!G65</f>
        <v>391</v>
      </c>
      <c r="E35" s="21">
        <f>'Höst 2003'!G65</f>
        <v>428</v>
      </c>
      <c r="F35" s="21">
        <f>'Höst 2004'!F65</f>
        <v>481</v>
      </c>
      <c r="G35" s="96">
        <f>'Höst 2005'!F65</f>
        <v>0</v>
      </c>
    </row>
    <row r="36" spans="1:7" ht="15.75">
      <c r="A36" s="44">
        <v>35</v>
      </c>
      <c r="B36" s="42" t="s">
        <v>8</v>
      </c>
      <c r="C36" s="21">
        <v>313</v>
      </c>
      <c r="D36" s="21">
        <f>'Höst 2002'!G66</f>
        <v>0</v>
      </c>
      <c r="E36" s="21">
        <f>'Höst 2003'!G66</f>
        <v>0</v>
      </c>
      <c r="F36" s="21">
        <f>'Höst 2004'!F66</f>
        <v>0</v>
      </c>
      <c r="G36" s="96">
        <f>'Höst 2005'!F66</f>
        <v>0</v>
      </c>
    </row>
    <row r="37" spans="1:7" ht="15.75">
      <c r="A37" s="44">
        <v>36</v>
      </c>
      <c r="B37" s="42" t="s">
        <v>40</v>
      </c>
      <c r="C37" s="21">
        <f>'Höst 2001'!G54</f>
        <v>309</v>
      </c>
      <c r="D37" s="21">
        <f>'Höst 2002'!G67</f>
        <v>0</v>
      </c>
      <c r="E37" s="21">
        <f>'Höst 2003'!G67</f>
        <v>0</v>
      </c>
      <c r="F37" s="21">
        <f>'Höst 2004'!F67</f>
        <v>0</v>
      </c>
      <c r="G37" s="96">
        <f>'Höst 2005'!F67</f>
        <v>0</v>
      </c>
    </row>
    <row r="38" spans="1:7" ht="15.75">
      <c r="A38" s="44">
        <v>37</v>
      </c>
      <c r="B38" s="42" t="s">
        <v>51</v>
      </c>
      <c r="C38" s="21">
        <f>'Höst 2001'!G34</f>
        <v>277</v>
      </c>
      <c r="D38" s="21">
        <f>'Höst 2002'!G68</f>
        <v>0</v>
      </c>
      <c r="E38" s="21">
        <f>'Höst 2003'!G68</f>
        <v>0</v>
      </c>
      <c r="F38" s="21">
        <f>'Höst 2004'!F68</f>
        <v>0</v>
      </c>
      <c r="G38" s="96">
        <f>'Höst 2005'!F68</f>
        <v>0</v>
      </c>
    </row>
    <row r="39" spans="1:7" ht="15.75">
      <c r="A39" s="44">
        <v>38</v>
      </c>
      <c r="B39" s="42" t="s">
        <v>25</v>
      </c>
      <c r="C39" s="21">
        <f>'Höst 2001'!G32</f>
        <v>275</v>
      </c>
      <c r="D39" s="21">
        <f>'Höst 2002'!G69</f>
        <v>0</v>
      </c>
      <c r="E39" s="21">
        <f>'Höst 2003'!G69</f>
        <v>0</v>
      </c>
      <c r="F39" s="21">
        <f>'Höst 2004'!F69</f>
        <v>0</v>
      </c>
      <c r="G39" s="96">
        <f>'Höst 2005'!F69</f>
        <v>0</v>
      </c>
    </row>
    <row r="40" spans="1:7" ht="15.75">
      <c r="A40" s="44">
        <v>39</v>
      </c>
      <c r="B40" s="42" t="s">
        <v>19</v>
      </c>
      <c r="C40" s="21">
        <f>'Höst 2001'!G19</f>
        <v>256</v>
      </c>
      <c r="D40" s="21">
        <f>'Höst 2002'!G70</f>
        <v>0</v>
      </c>
      <c r="E40" s="21">
        <f>'Höst 2003'!G70</f>
        <v>0</v>
      </c>
      <c r="F40" s="21">
        <f>'Höst 2004'!F70</f>
        <v>0</v>
      </c>
      <c r="G40" s="96">
        <f>'Höst 2005'!F70</f>
        <v>0</v>
      </c>
    </row>
    <row r="41" spans="1:7" ht="15.75">
      <c r="A41" s="44">
        <v>40</v>
      </c>
      <c r="B41" s="42" t="s">
        <v>27</v>
      </c>
      <c r="C41" s="21">
        <f>'Höst 2001'!G23</f>
        <v>256</v>
      </c>
      <c r="D41" s="21">
        <f>'Höst 2002'!G71</f>
        <v>0</v>
      </c>
      <c r="E41" s="21">
        <f>'Höst 2003'!G71</f>
        <v>0</v>
      </c>
      <c r="F41" s="21">
        <f>'Höst 2004'!F71</f>
        <v>0</v>
      </c>
      <c r="G41" s="96">
        <f>'Höst 2005'!F71</f>
        <v>0</v>
      </c>
    </row>
    <row r="42" spans="1:7" ht="15.75">
      <c r="A42" s="44">
        <v>41</v>
      </c>
      <c r="B42" s="43" t="s">
        <v>64</v>
      </c>
      <c r="C42" s="21">
        <f>'Höst 2001'!G42</f>
        <v>212</v>
      </c>
      <c r="D42" s="21">
        <f>'Höst 2002'!G72</f>
        <v>0</v>
      </c>
      <c r="E42" s="21">
        <f>'Höst 2003'!G72</f>
        <v>0</v>
      </c>
      <c r="F42" s="21">
        <f>'Höst 2004'!F72</f>
        <v>0</v>
      </c>
      <c r="G42" s="96">
        <f>'Höst 2005'!F72</f>
        <v>0</v>
      </c>
    </row>
    <row r="43" spans="1:7" ht="15.75">
      <c r="A43" s="44">
        <v>42</v>
      </c>
      <c r="B43" s="42" t="s">
        <v>67</v>
      </c>
      <c r="C43" s="21">
        <f>'Höst 2001'!G14</f>
        <v>204</v>
      </c>
      <c r="D43" s="21">
        <f>'Höst 2002'!G73</f>
        <v>0</v>
      </c>
      <c r="E43" s="21">
        <f>'Höst 2003'!G73</f>
        <v>0</v>
      </c>
      <c r="F43" s="21">
        <f>'Höst 2004'!F73</f>
        <v>0</v>
      </c>
      <c r="G43" s="96">
        <f>'Höst 2005'!F73</f>
        <v>0</v>
      </c>
    </row>
    <row r="44" spans="1:7" ht="15.75">
      <c r="A44" s="44">
        <v>43</v>
      </c>
      <c r="B44" s="42" t="s">
        <v>22</v>
      </c>
      <c r="C44" s="21">
        <f>'Höst 2001'!G40</f>
        <v>204</v>
      </c>
      <c r="D44" s="21">
        <f>'Höst 2002'!G74</f>
        <v>0</v>
      </c>
      <c r="E44" s="21">
        <f>'Höst 2003'!G74</f>
        <v>0</v>
      </c>
      <c r="F44" s="21">
        <f>'Höst 2004'!F74</f>
        <v>0</v>
      </c>
      <c r="G44" s="96">
        <f>'Höst 2005'!F74</f>
        <v>0</v>
      </c>
    </row>
    <row r="45" spans="1:7" ht="15.75">
      <c r="A45" s="44">
        <v>44</v>
      </c>
      <c r="B45" s="42" t="s">
        <v>65</v>
      </c>
      <c r="C45" s="21">
        <f>'Höst 2001'!G48</f>
        <v>199</v>
      </c>
      <c r="D45" s="21">
        <f>'Höst 2002'!G75</f>
        <v>0</v>
      </c>
      <c r="E45" s="21">
        <f>'Höst 2003'!G75</f>
        <v>0</v>
      </c>
      <c r="F45" s="21">
        <f>'Höst 2004'!F75</f>
        <v>0</v>
      </c>
      <c r="G45" s="96">
        <f>'Höst 2005'!F75</f>
        <v>0</v>
      </c>
    </row>
    <row r="46" spans="1:7" ht="15.75">
      <c r="A46" s="44">
        <v>45</v>
      </c>
      <c r="B46" s="43" t="s">
        <v>7</v>
      </c>
      <c r="C46" s="21">
        <f>'Höst 2001'!G47</f>
        <v>198</v>
      </c>
      <c r="D46" s="21">
        <f>'Höst 2002'!G76</f>
        <v>0</v>
      </c>
      <c r="E46" s="21">
        <f>'Höst 2003'!G76</f>
        <v>0</v>
      </c>
      <c r="F46" s="21">
        <f>'Höst 2004'!F76</f>
        <v>0</v>
      </c>
      <c r="G46" s="96">
        <f>'Höst 2005'!F76</f>
        <v>0</v>
      </c>
    </row>
    <row r="47" spans="1:8" ht="15.75">
      <c r="A47" s="44">
        <v>46</v>
      </c>
      <c r="B47" s="42" t="s">
        <v>68</v>
      </c>
      <c r="C47" s="21">
        <f>'Höst 2001'!G35</f>
        <v>189</v>
      </c>
      <c r="D47" s="21">
        <f>'Höst 2002'!G77</f>
        <v>0</v>
      </c>
      <c r="E47" s="21">
        <f>'Höst 2003'!G77</f>
        <v>0</v>
      </c>
      <c r="F47" s="21">
        <f>'Höst 2004'!F77</f>
        <v>0</v>
      </c>
      <c r="G47" s="96">
        <f>'Höst 2005'!F77</f>
        <v>0</v>
      </c>
      <c r="H47" s="59"/>
    </row>
    <row r="48" spans="1:7" ht="15.75">
      <c r="A48" s="44">
        <v>47</v>
      </c>
      <c r="B48" s="43" t="s">
        <v>58</v>
      </c>
      <c r="C48" s="21">
        <f>'Höst 2001'!G53</f>
        <v>174</v>
      </c>
      <c r="D48" s="21">
        <f>'Höst 2002'!G78</f>
        <v>0</v>
      </c>
      <c r="E48" s="21">
        <f>'Höst 2003'!G78</f>
        <v>0</v>
      </c>
      <c r="F48" s="21">
        <f>'Höst 2004'!F78</f>
        <v>0</v>
      </c>
      <c r="G48" s="96">
        <f>'Höst 2005'!F78</f>
        <v>0</v>
      </c>
    </row>
    <row r="49" spans="1:7" ht="15.75">
      <c r="A49" s="44">
        <v>48</v>
      </c>
      <c r="B49" s="42" t="s">
        <v>33</v>
      </c>
      <c r="C49" s="21">
        <f>'Höst 2001'!G13</f>
        <v>159</v>
      </c>
      <c r="D49" s="21">
        <f>'Höst 2002'!G79</f>
        <v>0</v>
      </c>
      <c r="E49" s="21">
        <f>'Höst 2003'!G79</f>
        <v>0</v>
      </c>
      <c r="F49" s="21">
        <f>'Höst 2004'!F79</f>
        <v>0</v>
      </c>
      <c r="G49" s="96">
        <f>'Höst 2005'!F79</f>
        <v>0</v>
      </c>
    </row>
    <row r="50" spans="1:7" ht="15.75">
      <c r="A50" s="44">
        <v>49</v>
      </c>
      <c r="B50" s="42" t="s">
        <v>30</v>
      </c>
      <c r="C50" s="21">
        <f>'Höst 2001'!G6</f>
        <v>147</v>
      </c>
      <c r="D50" s="21">
        <f>'Höst 2002'!G80</f>
        <v>0</v>
      </c>
      <c r="E50" s="21">
        <f>'Höst 2003'!G80</f>
        <v>0</v>
      </c>
      <c r="F50" s="21">
        <f>'Höst 2004'!F80</f>
        <v>0</v>
      </c>
      <c r="G50" s="96">
        <f>'Höst 2005'!F80</f>
        <v>0</v>
      </c>
    </row>
    <row r="51" spans="1:7" ht="15.75">
      <c r="A51" s="44">
        <v>50</v>
      </c>
      <c r="B51" s="42" t="s">
        <v>32</v>
      </c>
      <c r="C51" s="21">
        <f>'Höst 2001'!G56</f>
        <v>140</v>
      </c>
      <c r="D51" s="21">
        <f>'Höst 2002'!G81</f>
        <v>0</v>
      </c>
      <c r="E51" s="21">
        <f>'Höst 2003'!G81</f>
        <v>0</v>
      </c>
      <c r="F51" s="21">
        <f>'Höst 2004'!F81</f>
        <v>0</v>
      </c>
      <c r="G51" s="96">
        <f>'Höst 2005'!F81</f>
        <v>0</v>
      </c>
    </row>
    <row r="52" spans="1:7" ht="15.75">
      <c r="A52" s="44">
        <v>51</v>
      </c>
      <c r="B52" s="42" t="s">
        <v>31</v>
      </c>
      <c r="C52" s="21">
        <f>'Höst 2001'!G55</f>
        <v>120</v>
      </c>
      <c r="D52" s="21">
        <f>'Höst 2002'!G82</f>
        <v>0</v>
      </c>
      <c r="E52" s="21">
        <f>'Höst 2003'!G82</f>
        <v>0</v>
      </c>
      <c r="F52" s="21">
        <f>'Höst 2004'!F82</f>
        <v>0</v>
      </c>
      <c r="G52" s="96">
        <f>'Höst 2005'!F82</f>
        <v>0</v>
      </c>
    </row>
    <row r="53" spans="1:7" ht="15.75">
      <c r="A53" s="44">
        <v>52</v>
      </c>
      <c r="B53" s="43" t="s">
        <v>56</v>
      </c>
      <c r="C53" s="21">
        <f>'Höst 2001'!G27</f>
        <v>64</v>
      </c>
      <c r="D53" s="21">
        <f>'Höst 2002'!G83</f>
        <v>0</v>
      </c>
      <c r="E53" s="21">
        <f>'Höst 2003'!G83</f>
        <v>0</v>
      </c>
      <c r="F53" s="21">
        <f>'Höst 2004'!F83</f>
        <v>0</v>
      </c>
      <c r="G53" s="96">
        <f>'Höst 2005'!F83</f>
        <v>0</v>
      </c>
    </row>
    <row r="54" spans="1:7" ht="15.75">
      <c r="A54" s="44">
        <v>53</v>
      </c>
      <c r="B54" s="43" t="s">
        <v>66</v>
      </c>
      <c r="C54" s="21">
        <f>'Höst 2001'!G16</f>
        <v>63</v>
      </c>
      <c r="D54" s="21">
        <f>'Höst 2002'!G84</f>
        <v>0</v>
      </c>
      <c r="E54" s="21">
        <f>'Höst 2003'!G84</f>
        <v>0</v>
      </c>
      <c r="F54" s="21">
        <f>'Höst 2004'!F84</f>
        <v>0</v>
      </c>
      <c r="G54" s="96">
        <f>'Höst 2005'!F84</f>
        <v>0</v>
      </c>
    </row>
    <row r="55" spans="1:7" ht="15.75">
      <c r="A55" s="44">
        <v>54</v>
      </c>
      <c r="B55" s="43" t="s">
        <v>60</v>
      </c>
      <c r="C55" s="21">
        <f>'Höst 2001'!G44</f>
        <v>58</v>
      </c>
      <c r="D55" s="21">
        <f>'Höst 2002'!G85</f>
        <v>0</v>
      </c>
      <c r="E55" s="21">
        <f>'Höst 2003'!G85</f>
        <v>0</v>
      </c>
      <c r="F55" s="21">
        <f>'Höst 2004'!F85</f>
        <v>0</v>
      </c>
      <c r="G55" s="96">
        <f>'Höst 2005'!F85</f>
        <v>0</v>
      </c>
    </row>
    <row r="56" spans="1:7" ht="15.75">
      <c r="A56" s="44">
        <v>55</v>
      </c>
      <c r="B56" s="42" t="s">
        <v>69</v>
      </c>
      <c r="C56" s="21">
        <f>'Höst 2001'!G10</f>
        <v>30</v>
      </c>
      <c r="D56" s="21">
        <f>'Höst 2002'!G86</f>
        <v>0</v>
      </c>
      <c r="E56" s="21">
        <f>'Höst 2003'!G86</f>
        <v>0</v>
      </c>
      <c r="F56" s="21">
        <f>'Höst 2004'!F86</f>
        <v>0</v>
      </c>
      <c r="G56" s="96">
        <f>'Höst 2005'!F86</f>
        <v>0</v>
      </c>
    </row>
    <row r="57" spans="1:7" ht="15.75">
      <c r="A57" s="44">
        <v>56</v>
      </c>
      <c r="B57" s="43" t="s">
        <v>59</v>
      </c>
      <c r="C57" s="21">
        <f>'Höst 2001'!G30</f>
        <v>28</v>
      </c>
      <c r="D57" s="21">
        <f>'Höst 2002'!G87</f>
        <v>0</v>
      </c>
      <c r="E57" s="21">
        <f>'Höst 2003'!G87</f>
        <v>0</v>
      </c>
      <c r="F57" s="21">
        <f>'Höst 2004'!F87</f>
        <v>0</v>
      </c>
      <c r="G57" s="96">
        <f>'Höst 2005'!F87</f>
        <v>0</v>
      </c>
    </row>
    <row r="58" spans="1:7" ht="15.75">
      <c r="A58" s="44">
        <v>57</v>
      </c>
      <c r="B58" s="43" t="s">
        <v>62</v>
      </c>
      <c r="C58" s="21">
        <v>15</v>
      </c>
      <c r="D58" s="21">
        <f>'Höst 2002'!G88</f>
        <v>0</v>
      </c>
      <c r="E58" s="21">
        <f>'Höst 2003'!G88</f>
        <v>0</v>
      </c>
      <c r="F58" s="21">
        <f>'Höst 2004'!F88</f>
        <v>0</v>
      </c>
      <c r="G58" s="96">
        <f>'Höst 2005'!F88</f>
        <v>0</v>
      </c>
    </row>
    <row r="59" spans="1:7" ht="15.75">
      <c r="A59" s="44">
        <v>58</v>
      </c>
      <c r="B59" s="43" t="s">
        <v>57</v>
      </c>
      <c r="C59" s="21">
        <f>'Höst 2001'!G45</f>
        <v>10</v>
      </c>
      <c r="D59" s="21">
        <f>'Höst 2002'!G89</f>
        <v>0</v>
      </c>
      <c r="E59" s="21">
        <f>'Höst 2003'!G89</f>
        <v>0</v>
      </c>
      <c r="F59" s="21">
        <f>'Höst 2004'!F89</f>
        <v>0</v>
      </c>
      <c r="G59" s="96">
        <f>'Höst 2005'!F89</f>
        <v>0</v>
      </c>
    </row>
    <row r="60" spans="1:7" ht="15.75">
      <c r="A60" s="44">
        <v>59</v>
      </c>
      <c r="B60" s="43" t="s">
        <v>63</v>
      </c>
      <c r="C60" s="21">
        <f>'Höst 2001'!G22</f>
        <v>6</v>
      </c>
      <c r="D60" s="21">
        <f>'Höst 2002'!G90</f>
        <v>0</v>
      </c>
      <c r="E60" s="21">
        <f>'Höst 2003'!G90</f>
        <v>0</v>
      </c>
      <c r="F60" s="21">
        <f>'Höst 2004'!F90</f>
        <v>0</v>
      </c>
      <c r="G60" s="96">
        <f>'Höst 2005'!F90</f>
        <v>0</v>
      </c>
    </row>
    <row r="62" spans="1:2" ht="23.25">
      <c r="A62" s="60" t="s">
        <v>81</v>
      </c>
      <c r="B62" s="61"/>
    </row>
  </sheetData>
  <sheetProtection/>
  <printOptions/>
  <pageMargins left="0.7874015748031497" right="0.7874015748031497" top="0" bottom="0" header="0" footer="0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="90" zoomScaleNormal="90" zoomScaleSheetLayoutView="100" zoomScalePageLayoutView="0" workbookViewId="0" topLeftCell="A32">
      <selection activeCell="P11" sqref="P11"/>
    </sheetView>
  </sheetViews>
  <sheetFormatPr defaultColWidth="9.00390625" defaultRowHeight="15.75"/>
  <cols>
    <col min="1" max="1" width="17.375" style="1" customWidth="1"/>
    <col min="2" max="3" width="6.625" style="1" customWidth="1"/>
    <col min="4" max="4" width="6.875" style="1" bestFit="1" customWidth="1"/>
    <col min="5" max="6" width="5.875" style="1" bestFit="1" customWidth="1"/>
    <col min="7" max="13" width="6.875" style="1" bestFit="1" customWidth="1"/>
    <col min="14" max="14" width="2.625" style="1" customWidth="1"/>
    <col min="15" max="15" width="6.875" style="1" bestFit="1" customWidth="1"/>
    <col min="16" max="16" width="15.375" style="1" customWidth="1"/>
    <col min="17" max="16384" width="9.00390625" style="1" customWidth="1"/>
  </cols>
  <sheetData>
    <row r="1" spans="1:16" ht="22.5">
      <c r="A1" s="15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17"/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18" t="s">
        <v>70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.75">
      <c r="A5" s="19" t="s">
        <v>1</v>
      </c>
      <c r="B5" s="19">
        <v>2000</v>
      </c>
      <c r="C5" s="19">
        <v>2001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  <c r="K5" s="19">
        <v>2009</v>
      </c>
      <c r="L5" s="19">
        <v>2010</v>
      </c>
      <c r="M5" s="19">
        <v>2011</v>
      </c>
      <c r="N5" s="19"/>
      <c r="O5" s="19">
        <v>2012</v>
      </c>
      <c r="P5" s="114" t="s">
        <v>100</v>
      </c>
    </row>
    <row r="6" spans="1:16" ht="15.75">
      <c r="A6" s="24" t="s">
        <v>30</v>
      </c>
      <c r="B6" s="21">
        <f>'Höst 2000'!G6</f>
        <v>224</v>
      </c>
      <c r="C6" s="21">
        <f>'Höst 2001'!G6</f>
        <v>147</v>
      </c>
      <c r="D6" s="21">
        <f>'Höst 2002'!G6</f>
        <v>183</v>
      </c>
      <c r="E6" s="21">
        <f>'Höst 2003'!G6</f>
        <v>225</v>
      </c>
      <c r="F6" s="21">
        <f>'Höst 2004'!F6</f>
        <v>217</v>
      </c>
      <c r="G6" s="21">
        <f>'Höst 2005'!F6</f>
        <v>227</v>
      </c>
      <c r="H6" s="21">
        <f>'Höst 2006'!E6</f>
        <v>245</v>
      </c>
      <c r="I6" s="21">
        <f>'Höst 2007'!E6</f>
        <v>267</v>
      </c>
      <c r="J6" s="21">
        <f>'Höst 2008'!E6</f>
        <v>268</v>
      </c>
      <c r="K6" s="21">
        <f>'Höst 2009'!E6</f>
        <v>295</v>
      </c>
      <c r="L6" s="21">
        <f>'Höst 2010'!F6</f>
        <v>277</v>
      </c>
      <c r="M6" s="21">
        <f>SUM('Höst 2011'!F6)</f>
        <v>282</v>
      </c>
      <c r="N6" s="21"/>
      <c r="O6" s="21">
        <f>SUM('Höst 2012'!E6)</f>
        <v>323</v>
      </c>
      <c r="P6" s="135">
        <f>100*(O6/M6)-100</f>
        <v>14.539007092198574</v>
      </c>
    </row>
    <row r="7" spans="1:16" ht="15.75">
      <c r="A7" s="24" t="s">
        <v>36</v>
      </c>
      <c r="B7" s="21">
        <f>'Höst 2000'!G7</f>
        <v>653</v>
      </c>
      <c r="C7" s="21">
        <f>'Höst 2001'!G7</f>
        <v>638</v>
      </c>
      <c r="D7" s="21">
        <f>'Höst 2002'!G7</f>
        <v>718</v>
      </c>
      <c r="E7" s="50"/>
      <c r="F7" s="52"/>
      <c r="G7" s="21">
        <f>'Höst 2005'!F7</f>
        <v>747</v>
      </c>
      <c r="H7" s="21">
        <f>'Höst 2006'!E7</f>
        <v>828</v>
      </c>
      <c r="I7" s="21">
        <f>'Höst 2007'!E7</f>
        <v>1017</v>
      </c>
      <c r="J7" s="21">
        <f>'Höst 2008'!E7</f>
        <v>1231</v>
      </c>
      <c r="K7" s="21">
        <f>'Höst 2009'!E7</f>
        <v>1368</v>
      </c>
      <c r="L7" s="21">
        <f>'Höst 2010'!F7</f>
        <v>1317</v>
      </c>
      <c r="M7" s="21">
        <f>SUM('Höst 2011'!F7)</f>
        <v>1359</v>
      </c>
      <c r="N7" s="21"/>
      <c r="O7" s="21">
        <f>SUM('Höst 2012'!E7)</f>
        <v>1160</v>
      </c>
      <c r="P7" s="135">
        <f aca="true" t="shared" si="0" ref="P7:P67">100*(O7/M7)-100</f>
        <v>-14.643119941133193</v>
      </c>
    </row>
    <row r="8" spans="1:16" ht="15.75">
      <c r="A8" s="24" t="s">
        <v>15</v>
      </c>
      <c r="B8" s="21">
        <f>'Höst 2000'!G8</f>
        <v>413</v>
      </c>
      <c r="C8" s="21">
        <f>'Höst 2001'!G8</f>
        <v>547</v>
      </c>
      <c r="D8" s="21">
        <f>'Höst 2002'!G8</f>
        <v>617</v>
      </c>
      <c r="E8" s="52"/>
      <c r="F8" s="52"/>
      <c r="G8" s="52"/>
      <c r="H8" s="52"/>
      <c r="I8" s="21">
        <f>'Höst 2007'!E8</f>
        <v>795</v>
      </c>
      <c r="J8" s="21">
        <f>'Höst 2008'!E8</f>
        <v>957</v>
      </c>
      <c r="K8" s="21">
        <f>'Höst 2009'!E8</f>
        <v>1171</v>
      </c>
      <c r="L8" s="21">
        <f>'Höst 2010'!F8</f>
        <v>1220</v>
      </c>
      <c r="M8" s="21">
        <f>SUM('Höst 2011'!F8)</f>
        <v>1107</v>
      </c>
      <c r="N8" s="21"/>
      <c r="O8" s="21">
        <f>SUM('Höst 2012'!E8)</f>
        <v>1177</v>
      </c>
      <c r="P8" s="135">
        <f t="shared" si="0"/>
        <v>6.323396567299014</v>
      </c>
    </row>
    <row r="9" spans="1:16" ht="15.75">
      <c r="A9" s="24" t="s">
        <v>3</v>
      </c>
      <c r="B9" s="21">
        <f>'Höst 2000'!G9</f>
        <v>967</v>
      </c>
      <c r="C9" s="21">
        <f>'Höst 2001'!G9</f>
        <v>900</v>
      </c>
      <c r="D9" s="21">
        <f>'Höst 2002'!G9</f>
        <v>984</v>
      </c>
      <c r="E9" s="21">
        <f>'Höst 2003'!G9</f>
        <v>954</v>
      </c>
      <c r="F9" s="21">
        <f>'Höst 2004'!F9</f>
        <v>1007</v>
      </c>
      <c r="G9" s="21">
        <f>'Höst 2005'!F9</f>
        <v>1062</v>
      </c>
      <c r="H9" s="21">
        <f>'Höst 2006'!E9</f>
        <v>1220</v>
      </c>
      <c r="I9" s="21">
        <f>'Höst 2007'!E9</f>
        <v>1216</v>
      </c>
      <c r="J9" s="21">
        <f>'Höst 2008'!E9</f>
        <v>1365</v>
      </c>
      <c r="K9" s="21">
        <f>'Höst 2009'!E9</f>
        <v>1227</v>
      </c>
      <c r="L9" s="21">
        <f>'Höst 2010'!F9</f>
        <v>1326</v>
      </c>
      <c r="M9" s="21">
        <f>SUM('Höst 2011'!F9)</f>
        <v>1390</v>
      </c>
      <c r="N9" s="21"/>
      <c r="O9" s="21">
        <f>SUM('Höst 2012'!E9)</f>
        <v>1663</v>
      </c>
      <c r="P9" s="135">
        <f t="shared" si="0"/>
        <v>19.640287769784166</v>
      </c>
    </row>
    <row r="10" spans="1:16" ht="15.75">
      <c r="A10" s="24" t="s">
        <v>69</v>
      </c>
      <c r="B10" s="21">
        <f>'Höst 2000'!G10</f>
        <v>49</v>
      </c>
      <c r="C10" s="21">
        <f>'Höst 2001'!G10</f>
        <v>30</v>
      </c>
      <c r="D10" s="21">
        <f>'Höst 2002'!G10</f>
        <v>283</v>
      </c>
      <c r="E10" s="21">
        <f>'Höst 2003'!G10</f>
        <v>300</v>
      </c>
      <c r="F10" s="21">
        <f>'Höst 2004'!F10</f>
        <v>284</v>
      </c>
      <c r="G10" s="21">
        <f>'Höst 2005'!F10</f>
        <v>372</v>
      </c>
      <c r="H10" s="21">
        <f>'Höst 2006'!E10</f>
        <v>426</v>
      </c>
      <c r="I10" s="21">
        <f>'Höst 2007'!E10</f>
        <v>525</v>
      </c>
      <c r="J10" s="21">
        <f>'Höst 2008'!E10</f>
        <v>535</v>
      </c>
      <c r="K10" s="21">
        <f>'Höst 2009'!E10</f>
        <v>663</v>
      </c>
      <c r="L10" s="21">
        <f>'Höst 2010'!F10</f>
        <v>735</v>
      </c>
      <c r="M10" s="21">
        <f>SUM('Höst 2011'!F10)</f>
        <v>682</v>
      </c>
      <c r="N10" s="21"/>
      <c r="O10" s="21">
        <f>SUM('Höst 2012'!E10)</f>
        <v>657</v>
      </c>
      <c r="P10" s="135">
        <f t="shared" si="0"/>
        <v>-3.6656891495601087</v>
      </c>
    </row>
    <row r="11" spans="1:16" ht="15.75">
      <c r="A11" s="24" t="s">
        <v>18</v>
      </c>
      <c r="B11" s="21">
        <f>'Höst 2000'!G11</f>
        <v>190</v>
      </c>
      <c r="C11" s="21">
        <f>'Höst 2001'!G11</f>
        <v>344</v>
      </c>
      <c r="D11" s="21">
        <f>'Höst 2002'!G11</f>
        <v>399</v>
      </c>
      <c r="E11" s="21">
        <f>'Höst 2003'!G11</f>
        <v>415</v>
      </c>
      <c r="F11" s="21">
        <f>'Höst 2004'!F11</f>
        <v>471</v>
      </c>
      <c r="G11" s="21">
        <f>'Höst 2005'!F11</f>
        <v>545</v>
      </c>
      <c r="H11" s="21">
        <f>'Höst 2006'!E11</f>
        <v>553</v>
      </c>
      <c r="I11" s="21">
        <f>'Höst 2007'!E11</f>
        <v>522</v>
      </c>
      <c r="J11" s="21">
        <f>'Höst 2008'!E11</f>
        <v>559</v>
      </c>
      <c r="K11" s="21">
        <f>'Höst 2009'!E11</f>
        <v>529</v>
      </c>
      <c r="L11" s="21">
        <f>'Höst 2010'!F11</f>
        <v>531</v>
      </c>
      <c r="M11" s="21">
        <f>SUM('Höst 2011'!F11)</f>
        <v>650</v>
      </c>
      <c r="N11" s="21"/>
      <c r="O11" s="21">
        <f>SUM('Höst 2012'!E11)</f>
        <v>674</v>
      </c>
      <c r="P11" s="135">
        <f t="shared" si="0"/>
        <v>3.692307692307679</v>
      </c>
    </row>
    <row r="12" spans="1:16" ht="15.75">
      <c r="A12" s="24" t="s">
        <v>9</v>
      </c>
      <c r="B12" s="21">
        <f>'Höst 2000'!G12</f>
        <v>3566</v>
      </c>
      <c r="C12" s="21">
        <f>'Höst 2001'!G12</f>
        <v>3478</v>
      </c>
      <c r="D12" s="21">
        <f>'Höst 2002'!G12</f>
        <v>4082</v>
      </c>
      <c r="E12" s="50"/>
      <c r="F12" s="52"/>
      <c r="G12" s="21">
        <f>'Höst 2005'!F12</f>
        <v>5117</v>
      </c>
      <c r="H12" s="21">
        <f>'Höst 2006'!E12</f>
        <v>5163</v>
      </c>
      <c r="I12" s="21">
        <f>'Höst 2007'!E12</f>
        <v>5806</v>
      </c>
      <c r="J12" s="21">
        <f>'Höst 2008'!E12</f>
        <v>6184</v>
      </c>
      <c r="K12" s="21">
        <f>'Höst 2009'!E12</f>
        <v>6143</v>
      </c>
      <c r="L12" s="21">
        <f>'Höst 2010'!F12</f>
        <v>5469</v>
      </c>
      <c r="M12" s="21">
        <f>SUM('Höst 2011'!F12)</f>
        <v>5578</v>
      </c>
      <c r="N12" s="21" t="s">
        <v>97</v>
      </c>
      <c r="O12" s="21">
        <v>6281</v>
      </c>
      <c r="P12" s="135">
        <f t="shared" si="0"/>
        <v>12.603083542488363</v>
      </c>
    </row>
    <row r="13" spans="1:16" ht="15.75">
      <c r="A13" s="24" t="s">
        <v>33</v>
      </c>
      <c r="B13" s="21">
        <f>'Höst 2000'!G13</f>
        <v>0</v>
      </c>
      <c r="C13" s="21">
        <f>'Höst 2001'!G13</f>
        <v>159</v>
      </c>
      <c r="D13" s="21">
        <f>'Höst 2002'!G13</f>
        <v>182</v>
      </c>
      <c r="E13" s="21">
        <f>'Höst 2003'!G13</f>
        <v>199</v>
      </c>
      <c r="F13" s="21">
        <f>'Höst 2004'!F13</f>
        <v>225</v>
      </c>
      <c r="G13" s="21">
        <f>'Höst 2005'!F13</f>
        <v>241</v>
      </c>
      <c r="H13" s="21">
        <f>'Höst 2006'!E13</f>
        <v>267</v>
      </c>
      <c r="I13" s="21">
        <f>'Höst 2007'!E13</f>
        <v>245</v>
      </c>
      <c r="J13" s="21">
        <f>'Höst 2008'!E13</f>
        <v>274</v>
      </c>
      <c r="K13" s="21">
        <f>'Höst 2009'!E13</f>
        <v>233</v>
      </c>
      <c r="L13" s="21">
        <f>'Höst 2010'!F13</f>
        <v>269</v>
      </c>
      <c r="M13" s="21">
        <f>SUM('Höst 2011'!F13)</f>
        <v>251</v>
      </c>
      <c r="N13" s="21"/>
      <c r="O13" s="21">
        <f>SUM('Höst 2012'!E13)</f>
        <v>261</v>
      </c>
      <c r="P13" s="135">
        <f t="shared" si="0"/>
        <v>3.9840637450199097</v>
      </c>
    </row>
    <row r="14" spans="1:16" ht="15.75">
      <c r="A14" s="24" t="s">
        <v>67</v>
      </c>
      <c r="B14" s="21">
        <f>'Höst 2000'!G14</f>
        <v>0</v>
      </c>
      <c r="C14" s="21">
        <f>'Höst 2001'!G14</f>
        <v>204</v>
      </c>
      <c r="D14" s="21">
        <f>'Höst 2002'!G14</f>
        <v>253</v>
      </c>
      <c r="E14" s="21">
        <f>'Höst 2003'!G14</f>
        <v>264</v>
      </c>
      <c r="F14" s="21">
        <f>'Höst 2004'!F14</f>
        <v>298</v>
      </c>
      <c r="G14" s="21">
        <f>'Höst 2005'!F14</f>
        <v>350</v>
      </c>
      <c r="H14" s="21">
        <f>'Höst 2006'!E14</f>
        <v>352</v>
      </c>
      <c r="I14" s="21">
        <f>'Höst 2007'!E14</f>
        <v>368</v>
      </c>
      <c r="J14" s="21">
        <f>'Höst 2008'!E14</f>
        <v>367</v>
      </c>
      <c r="K14" s="21">
        <f>'Höst 2009'!E14</f>
        <v>408</v>
      </c>
      <c r="L14" s="21">
        <f>'Höst 2010'!F14</f>
        <v>377</v>
      </c>
      <c r="M14" s="21">
        <f>SUM('Höst 2011'!F14)</f>
        <v>379</v>
      </c>
      <c r="N14" s="21"/>
      <c r="O14" s="21">
        <f>SUM('Höst 2012'!E14)</f>
        <v>400</v>
      </c>
      <c r="P14" s="135">
        <f t="shared" si="0"/>
        <v>5.540897097625333</v>
      </c>
    </row>
    <row r="15" spans="1:16" ht="15.75">
      <c r="A15" s="24" t="s">
        <v>17</v>
      </c>
      <c r="B15" s="21">
        <f>'Höst 2000'!G15</f>
        <v>599</v>
      </c>
      <c r="C15" s="21">
        <f>'Höst 2001'!G15</f>
        <v>600</v>
      </c>
      <c r="D15" s="21">
        <f>'Höst 2002'!G15</f>
        <v>591</v>
      </c>
      <c r="E15" s="21">
        <f>'Höst 2003'!G15</f>
        <v>565</v>
      </c>
      <c r="F15" s="21">
        <f>'Höst 2004'!F15</f>
        <v>581</v>
      </c>
      <c r="G15" s="21">
        <f>'Höst 2005'!F15</f>
        <v>883</v>
      </c>
      <c r="H15" s="21">
        <f>'Höst 2006'!E15</f>
        <v>896</v>
      </c>
      <c r="I15" s="21">
        <f>'Höst 2007'!E15</f>
        <v>987</v>
      </c>
      <c r="J15" s="21">
        <f>'Höst 2008'!E15</f>
        <v>968</v>
      </c>
      <c r="K15" s="21">
        <f>'Höst 2009'!E15</f>
        <v>890</v>
      </c>
      <c r="L15" s="21">
        <f>'Höst 2010'!F15</f>
        <v>979</v>
      </c>
      <c r="M15" s="21">
        <f>SUM('Höst 2011'!F15)</f>
        <v>1086</v>
      </c>
      <c r="N15" s="21"/>
      <c r="O15" s="21">
        <f>SUM('Höst 2012'!E15)</f>
        <v>1225</v>
      </c>
      <c r="P15" s="135">
        <f t="shared" si="0"/>
        <v>12.799263351749545</v>
      </c>
    </row>
    <row r="16" spans="1:16" ht="15.75">
      <c r="A16" s="24" t="s">
        <v>66</v>
      </c>
      <c r="B16" s="21">
        <f>'Höst 2000'!G16</f>
        <v>76</v>
      </c>
      <c r="C16" s="21">
        <f>'Höst 2001'!G16</f>
        <v>63</v>
      </c>
      <c r="D16" s="21">
        <f>'Höst 2002'!G16</f>
        <v>38</v>
      </c>
      <c r="E16" s="21">
        <f>'Höst 2003'!G16</f>
        <v>93</v>
      </c>
      <c r="F16" s="21">
        <f>'Höst 2004'!F16</f>
        <v>113</v>
      </c>
      <c r="G16" s="21">
        <f>'Höst 2005'!F16</f>
        <v>189</v>
      </c>
      <c r="H16" s="21">
        <f>'Höst 2006'!E16</f>
        <v>193</v>
      </c>
      <c r="I16" s="21">
        <f>'Höst 2007'!E16</f>
        <v>229</v>
      </c>
      <c r="J16" s="21">
        <f>'Höst 2008'!E16</f>
        <v>195</v>
      </c>
      <c r="K16" s="21">
        <f>'Höst 2009'!E16</f>
        <v>206</v>
      </c>
      <c r="L16" s="21">
        <f>'Höst 2010'!F16</f>
        <v>206</v>
      </c>
      <c r="M16" s="21">
        <f>SUM('Höst 2011'!F16)</f>
        <v>237</v>
      </c>
      <c r="N16" s="21"/>
      <c r="O16" s="21">
        <f>SUM('Höst 2012'!E16)</f>
        <v>271</v>
      </c>
      <c r="P16" s="135">
        <f t="shared" si="0"/>
        <v>14.345991561181435</v>
      </c>
    </row>
    <row r="17" spans="1:16" ht="15.75">
      <c r="A17" s="24" t="s">
        <v>24</v>
      </c>
      <c r="B17" s="21">
        <f>'Höst 2000'!G17</f>
        <v>7638</v>
      </c>
      <c r="C17" s="21">
        <f>'Höst 2001'!G17</f>
        <v>9752</v>
      </c>
      <c r="D17" s="21">
        <f>'Höst 2002'!G17</f>
        <v>11156</v>
      </c>
      <c r="E17" s="50"/>
      <c r="F17" s="52"/>
      <c r="G17" s="21">
        <f>'Höst 2005'!F17</f>
        <v>15075</v>
      </c>
      <c r="H17" s="21">
        <f>'Höst 2006'!E17</f>
        <v>15176</v>
      </c>
      <c r="I17" s="21">
        <f>'Höst 2007'!E17</f>
        <v>16538</v>
      </c>
      <c r="J17" s="21">
        <f>'Höst 2008'!E17</f>
        <v>17726</v>
      </c>
      <c r="K17" s="21">
        <f>'Höst 2009'!E17</f>
        <v>18068</v>
      </c>
      <c r="L17" s="21">
        <f>'Höst 2010'!F17</f>
        <v>18481</v>
      </c>
      <c r="M17" s="21">
        <f>SUM('Höst 2011'!F17)</f>
        <v>20607</v>
      </c>
      <c r="N17" s="21" t="s">
        <v>96</v>
      </c>
      <c r="O17" s="21">
        <f>SUM('Höst 2012'!E17)</f>
        <v>21037</v>
      </c>
      <c r="P17" s="135">
        <f t="shared" si="0"/>
        <v>2.0866695782986397</v>
      </c>
    </row>
    <row r="18" spans="1:16" ht="15.75">
      <c r="A18" s="24" t="s">
        <v>5</v>
      </c>
      <c r="B18" s="21">
        <f>'Höst 2000'!G18</f>
        <v>1053</v>
      </c>
      <c r="C18" s="21">
        <f>'Höst 2001'!G18</f>
        <v>989</v>
      </c>
      <c r="D18" s="21">
        <f>'Höst 2002'!G18</f>
        <v>1090</v>
      </c>
      <c r="E18" s="21">
        <f>'Höst 2003'!G18</f>
        <v>1341</v>
      </c>
      <c r="F18" s="21">
        <f>'Höst 2004'!F18</f>
        <v>1088</v>
      </c>
      <c r="G18" s="21">
        <f>'Höst 2005'!F18</f>
        <v>1193</v>
      </c>
      <c r="H18" s="21">
        <f>'Höst 2006'!E18</f>
        <v>1293</v>
      </c>
      <c r="I18" s="21">
        <f>'Höst 2007'!E18</f>
        <v>1310</v>
      </c>
      <c r="J18" s="21">
        <f>'Höst 2008'!E18</f>
        <v>1310</v>
      </c>
      <c r="K18" s="21">
        <f>'Höst 2009'!E18</f>
        <v>1390</v>
      </c>
      <c r="L18" s="21">
        <f>'Höst 2010'!F18</f>
        <v>1542</v>
      </c>
      <c r="M18" s="21">
        <f>SUM('Höst 2011'!F18)</f>
        <v>1532</v>
      </c>
      <c r="N18" s="21"/>
      <c r="O18" s="21">
        <f>SUM('Höst 2012'!E18)</f>
        <v>1847</v>
      </c>
      <c r="P18" s="135">
        <f t="shared" si="0"/>
        <v>20.561357702349852</v>
      </c>
    </row>
    <row r="19" spans="1:16" ht="15.75">
      <c r="A19" s="24" t="s">
        <v>92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>
        <f>SUM('Höst 2011'!F19)</f>
        <v>9257</v>
      </c>
      <c r="N19" s="21" t="s">
        <v>97</v>
      </c>
      <c r="O19" s="21">
        <v>13015</v>
      </c>
      <c r="P19" s="135">
        <f t="shared" si="0"/>
        <v>40.59630549854165</v>
      </c>
    </row>
    <row r="20" spans="1:16" ht="15.75">
      <c r="A20" s="24" t="s">
        <v>19</v>
      </c>
      <c r="B20" s="21">
        <f>'Höst 2000'!G19</f>
        <v>91</v>
      </c>
      <c r="C20" s="21">
        <f>'Höst 2001'!G19</f>
        <v>256</v>
      </c>
      <c r="D20" s="21">
        <f>'Höst 2002'!G19</f>
        <v>310</v>
      </c>
      <c r="E20" s="21">
        <f>'Höst 2003'!G19</f>
        <v>383</v>
      </c>
      <c r="F20" s="21">
        <f>'Höst 2004'!F19</f>
        <v>380</v>
      </c>
      <c r="G20" s="21">
        <f>'Höst 2005'!F19</f>
        <v>437</v>
      </c>
      <c r="H20" s="21">
        <f>'Höst 2006'!E19</f>
        <v>420</v>
      </c>
      <c r="I20" s="21">
        <f>'Höst 2007'!E19</f>
        <v>418</v>
      </c>
      <c r="J20" s="21">
        <f>'Höst 2008'!E19</f>
        <v>493</v>
      </c>
      <c r="K20" s="21">
        <f>'Höst 2009'!E19</f>
        <v>497</v>
      </c>
      <c r="L20" s="21">
        <f>'Höst 2010'!F19</f>
        <v>448</v>
      </c>
      <c r="M20" s="21">
        <f>SUM('Höst 2011'!F20)</f>
        <v>545</v>
      </c>
      <c r="N20" s="21"/>
      <c r="O20" s="21">
        <f>SUM('Höst 2012'!E20)</f>
        <v>576</v>
      </c>
      <c r="P20" s="135">
        <f t="shared" si="0"/>
        <v>5.688073394495419</v>
      </c>
    </row>
    <row r="21" spans="1:16" ht="15.75">
      <c r="A21" s="24" t="s">
        <v>12</v>
      </c>
      <c r="B21" s="21">
        <f>'Höst 2000'!G20</f>
        <v>3840</v>
      </c>
      <c r="C21" s="21">
        <f>'Höst 2001'!G20</f>
        <v>4012</v>
      </c>
      <c r="D21" s="21">
        <f>'Höst 2002'!G20</f>
        <v>4869</v>
      </c>
      <c r="E21" s="50"/>
      <c r="F21" s="52"/>
      <c r="G21" s="21">
        <f>'Höst 2005'!F20</f>
        <v>5316</v>
      </c>
      <c r="H21" s="21">
        <f>'Höst 2006'!E20</f>
        <v>5644</v>
      </c>
      <c r="I21" s="21">
        <f>'Höst 2007'!E20</f>
        <v>7087</v>
      </c>
      <c r="J21" s="21">
        <f>'Höst 2008'!E20</f>
        <v>8543</v>
      </c>
      <c r="K21" s="21">
        <f>'Höst 2009'!E20</f>
        <v>9315</v>
      </c>
      <c r="L21" s="21">
        <f>'Höst 2010'!F20</f>
        <v>9033</v>
      </c>
      <c r="M21" s="21">
        <f>SUM('Höst 2011'!F21)</f>
        <v>9775</v>
      </c>
      <c r="N21" s="21" t="s">
        <v>97</v>
      </c>
      <c r="O21" s="21">
        <v>10805</v>
      </c>
      <c r="P21" s="135">
        <f t="shared" si="0"/>
        <v>10.537084398976987</v>
      </c>
    </row>
    <row r="22" spans="1:16" ht="15.75">
      <c r="A22" s="24" t="s">
        <v>11</v>
      </c>
      <c r="B22" s="21">
        <f>'Höst 2000'!G21</f>
        <v>2781</v>
      </c>
      <c r="C22" s="21">
        <f>'Höst 2001'!G21</f>
        <v>2833</v>
      </c>
      <c r="D22" s="21">
        <f>'Höst 2002'!G21</f>
        <v>3345</v>
      </c>
      <c r="E22" s="50"/>
      <c r="F22" s="52"/>
      <c r="G22" s="21">
        <f>'Höst 2005'!F21</f>
        <v>3814</v>
      </c>
      <c r="H22" s="21">
        <f>'Höst 2006'!E21</f>
        <v>3835</v>
      </c>
      <c r="I22" s="21">
        <f>'Höst 2007'!E21</f>
        <v>4155</v>
      </c>
      <c r="J22" s="21">
        <f>'Höst 2008'!E21</f>
        <v>4327</v>
      </c>
      <c r="K22" s="21">
        <f>'Höst 2009'!E21</f>
        <v>4304</v>
      </c>
      <c r="L22" s="21">
        <f>'Höst 2010'!F21</f>
        <v>4429</v>
      </c>
      <c r="M22" s="21">
        <f>SUM('Höst 2011'!F22)</f>
        <v>3909</v>
      </c>
      <c r="N22" s="21"/>
      <c r="O22" s="21">
        <v>4454</v>
      </c>
      <c r="P22" s="135">
        <f t="shared" si="0"/>
        <v>13.942184701969822</v>
      </c>
    </row>
    <row r="23" spans="1:16" ht="15.75">
      <c r="A23" s="24" t="s">
        <v>63</v>
      </c>
      <c r="B23" s="21">
        <f>'Höst 2000'!G22</f>
        <v>8</v>
      </c>
      <c r="C23" s="21">
        <f>'Höst 2001'!G22</f>
        <v>6</v>
      </c>
      <c r="D23" s="21">
        <f>'Höst 2002'!G22</f>
        <v>1</v>
      </c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15.75">
      <c r="A24" s="24" t="s">
        <v>27</v>
      </c>
      <c r="B24" s="21">
        <f>'Höst 2000'!G23</f>
        <v>197</v>
      </c>
      <c r="C24" s="21">
        <f>'Höst 2001'!G23</f>
        <v>256</v>
      </c>
      <c r="D24" s="21">
        <f>'Höst 2002'!G23</f>
        <v>284</v>
      </c>
      <c r="E24" s="21">
        <f>'Höst 2003'!G23</f>
        <v>269</v>
      </c>
      <c r="F24" s="21">
        <f>'Höst 2004'!F23</f>
        <v>399</v>
      </c>
      <c r="G24" s="21">
        <f>'Höst 2005'!F22</f>
        <v>326</v>
      </c>
      <c r="H24" s="21">
        <f>'Höst 2006'!E23</f>
        <v>318</v>
      </c>
      <c r="I24" s="21">
        <f>'Höst 2007'!E23</f>
        <v>298</v>
      </c>
      <c r="J24" s="21">
        <f>'Höst 2008'!E23</f>
        <v>352</v>
      </c>
      <c r="K24" s="21">
        <f>'Höst 2009'!E23</f>
        <v>291</v>
      </c>
      <c r="L24" s="21">
        <f>'Höst 2010'!F23</f>
        <v>322</v>
      </c>
      <c r="M24" s="21">
        <f>SUM('Höst 2011'!F23)</f>
        <v>322</v>
      </c>
      <c r="N24" s="21"/>
      <c r="O24" s="21">
        <f>SUM('Höst 2012'!E23)</f>
        <v>312</v>
      </c>
      <c r="P24" s="135">
        <f t="shared" si="0"/>
        <v>-3.1055900621118013</v>
      </c>
    </row>
    <row r="25" spans="1:16" ht="15.75">
      <c r="A25" s="24" t="s">
        <v>38</v>
      </c>
      <c r="B25" s="21">
        <f>'Höst 2000'!G24</f>
        <v>624</v>
      </c>
      <c r="C25" s="21">
        <f>'Höst 2001'!G24</f>
        <v>714</v>
      </c>
      <c r="D25" s="21">
        <f>'Höst 2002'!G24</f>
        <v>926</v>
      </c>
      <c r="E25" s="50"/>
      <c r="F25" s="52"/>
      <c r="G25" s="21">
        <f>'Höst 2005'!F23</f>
        <v>756</v>
      </c>
      <c r="H25" s="21">
        <f>'Höst 2006'!E24</f>
        <v>736</v>
      </c>
      <c r="I25" s="21">
        <f>'Höst 2007'!E24</f>
        <v>1014</v>
      </c>
      <c r="J25" s="21">
        <f>'Höst 2008'!E24</f>
        <v>1112</v>
      </c>
      <c r="K25" s="21">
        <f>'Höst 2009'!E24</f>
        <v>1065</v>
      </c>
      <c r="L25" s="21">
        <f>'Höst 2010'!F24</f>
        <v>1190</v>
      </c>
      <c r="M25" s="21">
        <f>SUM('Höst 2011'!F24)</f>
        <v>1166</v>
      </c>
      <c r="N25" s="21"/>
      <c r="O25" s="21">
        <f>SUM('Höst 2012'!E24)</f>
        <v>1201</v>
      </c>
      <c r="P25" s="135">
        <f t="shared" si="0"/>
        <v>3.00171526586621</v>
      </c>
    </row>
    <row r="26" spans="1:16" ht="15.75">
      <c r="A26" s="24" t="s">
        <v>14</v>
      </c>
      <c r="B26" s="21">
        <f>'Höst 2000'!G25</f>
        <v>3557</v>
      </c>
      <c r="C26" s="21">
        <f>'Höst 2001'!G25</f>
        <v>4424</v>
      </c>
      <c r="D26" s="21">
        <f>'Höst 2002'!G25</f>
        <v>5022</v>
      </c>
      <c r="E26" s="50"/>
      <c r="F26" s="52"/>
      <c r="G26" s="21">
        <f>'Höst 2005'!F24</f>
        <v>5798</v>
      </c>
      <c r="H26" s="21">
        <f>'Höst 2006'!E25</f>
        <v>5914</v>
      </c>
      <c r="I26" s="21">
        <f>'Höst 2007'!E25</f>
        <v>6243</v>
      </c>
      <c r="J26" s="21">
        <f>'Höst 2008'!E25</f>
        <v>6820</v>
      </c>
      <c r="K26" s="21">
        <f>'Höst 2009'!E25</f>
        <v>7798</v>
      </c>
      <c r="L26" s="21">
        <f>'Höst 2010'!F25</f>
        <v>6763</v>
      </c>
      <c r="M26" s="21">
        <f>SUM('Höst 2011'!F25)</f>
        <v>7892</v>
      </c>
      <c r="N26" s="21" t="s">
        <v>97</v>
      </c>
      <c r="O26" s="21">
        <f>SUM('Höst 2012'!E25)</f>
        <v>7629</v>
      </c>
      <c r="P26" s="135">
        <f t="shared" si="0"/>
        <v>-3.3324885960466304</v>
      </c>
    </row>
    <row r="27" spans="1:16" ht="15.75">
      <c r="A27" s="24" t="s">
        <v>16</v>
      </c>
      <c r="B27" s="21">
        <f>'Höst 2000'!G26</f>
        <v>2940</v>
      </c>
      <c r="C27" s="21">
        <f>'Höst 2001'!G26</f>
        <v>2146</v>
      </c>
      <c r="D27" s="21">
        <f>'Höst 2002'!G26</f>
        <v>2406</v>
      </c>
      <c r="E27" s="21">
        <f>'Höst 2003'!G26</f>
        <v>2380</v>
      </c>
      <c r="F27" s="21">
        <f>'Höst 2004'!F26</f>
        <v>2719</v>
      </c>
      <c r="G27" s="21">
        <f>'Höst 2005'!F25</f>
        <v>2849</v>
      </c>
      <c r="H27" s="21">
        <f>'Höst 2006'!E26</f>
        <v>3274</v>
      </c>
      <c r="I27" s="21">
        <f>'Höst 2007'!E26</f>
        <v>2997</v>
      </c>
      <c r="J27" s="21">
        <f>'Höst 2008'!E26</f>
        <v>3369</v>
      </c>
      <c r="K27" s="21">
        <f>'Höst 2009'!E26</f>
        <v>3482</v>
      </c>
      <c r="L27" s="21">
        <f>'Höst 2010'!F26</f>
        <v>3416</v>
      </c>
      <c r="M27" s="21">
        <f>SUM('Höst 2011'!F26)</f>
        <v>3630</v>
      </c>
      <c r="N27" s="21"/>
      <c r="O27" s="21">
        <f>SUM('Höst 2012'!E26)</f>
        <v>3888</v>
      </c>
      <c r="P27" s="135">
        <f t="shared" si="0"/>
        <v>7.107438016528931</v>
      </c>
    </row>
    <row r="28" spans="1:16" ht="15.75">
      <c r="A28" s="24" t="s">
        <v>56</v>
      </c>
      <c r="B28" s="21">
        <f>'Höst 2000'!G27</f>
        <v>67</v>
      </c>
      <c r="C28" s="21">
        <f>'Höst 2001'!G27</f>
        <v>64</v>
      </c>
      <c r="D28" s="21">
        <f>'Höst 2002'!G27</f>
        <v>73</v>
      </c>
      <c r="E28" s="21">
        <f>'Höst 2003'!G27</f>
        <v>140</v>
      </c>
      <c r="F28" s="21">
        <f>'Höst 2004'!F27</f>
        <v>178</v>
      </c>
      <c r="G28" s="21">
        <f>'Höst 2005'!F26</f>
        <v>206</v>
      </c>
      <c r="H28" s="21">
        <f>'Höst 2006'!E27</f>
        <v>205</v>
      </c>
      <c r="I28" s="21">
        <f>'Höst 2007'!E27</f>
        <v>218</v>
      </c>
      <c r="J28" s="21">
        <f>'Höst 2008'!E27</f>
        <v>246</v>
      </c>
      <c r="K28" s="21">
        <f>'Höst 2009'!E27</f>
        <v>280</v>
      </c>
      <c r="L28" s="21">
        <f>'Höst 2010'!F27</f>
        <v>334</v>
      </c>
      <c r="M28" s="21">
        <f>SUM('Höst 2011'!F27)</f>
        <v>311</v>
      </c>
      <c r="N28" s="21"/>
      <c r="O28" s="21">
        <f>SUM('Höst 2012'!E27)</f>
        <v>461</v>
      </c>
      <c r="P28" s="135">
        <f t="shared" si="0"/>
        <v>48.231511254019296</v>
      </c>
    </row>
    <row r="29" spans="1:16" ht="15.75">
      <c r="A29" s="24" t="s">
        <v>20</v>
      </c>
      <c r="B29" s="21">
        <f>'Höst 2000'!G28</f>
        <v>1491</v>
      </c>
      <c r="C29" s="21">
        <f>'Höst 2001'!G28</f>
        <v>2766</v>
      </c>
      <c r="D29" s="21">
        <f>'Höst 2002'!G28</f>
        <v>3213</v>
      </c>
      <c r="E29" s="21">
        <f>'Höst 2003'!G28</f>
        <v>3647</v>
      </c>
      <c r="F29" s="21">
        <f>'Höst 2004'!F28</f>
        <v>4189</v>
      </c>
      <c r="G29" s="21">
        <f>'Höst 2005'!F27</f>
        <v>4943</v>
      </c>
      <c r="H29" s="21">
        <f>'Höst 2006'!E28</f>
        <v>5293</v>
      </c>
      <c r="I29" s="21">
        <f>'Höst 2007'!E28</f>
        <v>5431</v>
      </c>
      <c r="J29" s="21">
        <f>'Höst 2008'!E28</f>
        <v>5980</v>
      </c>
      <c r="K29" s="21">
        <f>'Höst 2009'!E28</f>
        <v>5977</v>
      </c>
      <c r="L29" s="21">
        <f>'Höst 2010'!F28</f>
        <v>6007</v>
      </c>
      <c r="M29" s="21">
        <f>SUM('Höst 2011'!F28)</f>
        <v>6308</v>
      </c>
      <c r="N29" s="21" t="s">
        <v>97</v>
      </c>
      <c r="O29" s="21">
        <f>SUM('Höst 2012'!E28)</f>
        <v>6546</v>
      </c>
      <c r="P29" s="135">
        <f t="shared" si="0"/>
        <v>3.77298668357642</v>
      </c>
    </row>
    <row r="30" spans="1:16" ht="15.75">
      <c r="A30" s="23" t="s">
        <v>6</v>
      </c>
      <c r="B30" s="21">
        <f>'Höst 2000'!G29</f>
        <v>16511</v>
      </c>
      <c r="C30" s="21">
        <f>'Höst 2001'!G29</f>
        <v>16841</v>
      </c>
      <c r="D30" s="21">
        <f>'Höst 2002'!G29</f>
        <v>19753</v>
      </c>
      <c r="E30" s="50"/>
      <c r="F30" s="52"/>
      <c r="G30" s="21">
        <f>'Höst 2005'!F28</f>
        <v>24422</v>
      </c>
      <c r="H30" s="21">
        <f>'Höst 2006'!E29</f>
        <v>24332</v>
      </c>
      <c r="I30" s="21">
        <f>'Höst 2007'!E29</f>
        <v>25384</v>
      </c>
      <c r="J30" s="21">
        <f>'Höst 2008'!E29</f>
        <v>27231</v>
      </c>
      <c r="K30" s="21">
        <f>'Höst 2009'!E29</f>
        <v>28557</v>
      </c>
      <c r="L30" s="21">
        <f>'Höst 2010'!F29</f>
        <v>28157</v>
      </c>
      <c r="M30" s="21">
        <f>SUM('Höst 2011'!F29)</f>
        <v>33488</v>
      </c>
      <c r="N30" s="21" t="s">
        <v>96</v>
      </c>
      <c r="O30" s="21">
        <v>34614</v>
      </c>
      <c r="P30" s="135">
        <f t="shared" si="0"/>
        <v>3.3623984710941244</v>
      </c>
    </row>
    <row r="31" spans="1:16" ht="15.75">
      <c r="A31" s="24" t="s">
        <v>59</v>
      </c>
      <c r="B31" s="21">
        <f>'Höst 2000'!G30</f>
        <v>27</v>
      </c>
      <c r="C31" s="21">
        <f>'Höst 2001'!G30</f>
        <v>28</v>
      </c>
      <c r="D31" s="21">
        <f>'Höst 2002'!G30</f>
        <v>28</v>
      </c>
      <c r="E31" s="21">
        <f>'Höst 2003'!G30</f>
        <v>55</v>
      </c>
      <c r="F31" s="21">
        <f>'Höst 2004'!F30</f>
        <v>94</v>
      </c>
      <c r="G31" s="21">
        <f>'Höst 2005'!F29</f>
        <v>69</v>
      </c>
      <c r="H31" s="21">
        <f>'Höst 2006'!E30</f>
        <v>74</v>
      </c>
      <c r="I31" s="21">
        <f>'Höst 2007'!E30</f>
        <v>86</v>
      </c>
      <c r="J31" s="21">
        <f>'Höst 2008'!E30</f>
        <v>81</v>
      </c>
      <c r="K31" s="21">
        <f>'Höst 2009'!E30</f>
        <v>78</v>
      </c>
      <c r="L31" s="21">
        <f>'Höst 2010'!F30</f>
        <v>88</v>
      </c>
      <c r="M31" s="21">
        <f>SUM('Höst 2011'!F30)</f>
        <v>121</v>
      </c>
      <c r="N31" s="21"/>
      <c r="O31" s="21">
        <f>SUM('Höst 2012'!E30)</f>
        <v>96</v>
      </c>
      <c r="P31" s="135">
        <f t="shared" si="0"/>
        <v>-20.661157024793383</v>
      </c>
    </row>
    <row r="32" spans="1:16" ht="15.75">
      <c r="A32" s="24" t="s">
        <v>2</v>
      </c>
      <c r="B32" s="21">
        <f>'Höst 2000'!G31</f>
        <v>17640</v>
      </c>
      <c r="C32" s="21">
        <f>'Höst 2001'!G31</f>
        <v>28978</v>
      </c>
      <c r="D32" s="21">
        <f>'Höst 2002'!G31</f>
        <v>30814</v>
      </c>
      <c r="E32" s="50"/>
      <c r="F32" s="52"/>
      <c r="G32" s="21">
        <f>'Höst 2005'!F30</f>
        <v>39611</v>
      </c>
      <c r="H32" s="21">
        <f>'Höst 2006'!E31</f>
        <v>39693</v>
      </c>
      <c r="I32" s="21">
        <f>'Höst 2007'!E31</f>
        <v>42977</v>
      </c>
      <c r="J32" s="21">
        <f>'Höst 2008'!E31</f>
        <v>47597</v>
      </c>
      <c r="K32" s="21">
        <f>'Höst 2009'!E31</f>
        <v>43455</v>
      </c>
      <c r="L32" s="21">
        <f>'Höst 2010'!F31</f>
        <v>42049</v>
      </c>
      <c r="M32" s="21">
        <f>SUM('Höst 2011'!F31)</f>
        <v>33371</v>
      </c>
      <c r="N32" s="21" t="s">
        <v>96</v>
      </c>
      <c r="O32" s="21">
        <v>34653</v>
      </c>
      <c r="P32" s="135">
        <f t="shared" si="0"/>
        <v>3.8416589254142792</v>
      </c>
    </row>
    <row r="33" spans="1:16" ht="15.75">
      <c r="A33" s="24" t="s">
        <v>25</v>
      </c>
      <c r="B33" s="21">
        <f>'Höst 2000'!G32</f>
        <v>135</v>
      </c>
      <c r="C33" s="21">
        <f>'Höst 2001'!G32</f>
        <v>275</v>
      </c>
      <c r="D33" s="21">
        <f>'Höst 2002'!G32</f>
        <v>356</v>
      </c>
      <c r="E33" s="21">
        <f>'Höst 2003'!G32</f>
        <v>315</v>
      </c>
      <c r="F33" s="21">
        <f>'Höst 2004'!F32</f>
        <v>352</v>
      </c>
      <c r="G33" s="21">
        <f>'Höst 2005'!F31</f>
        <v>458</v>
      </c>
      <c r="H33" s="21">
        <f>'Höst 2006'!E32</f>
        <v>449</v>
      </c>
      <c r="I33" s="21">
        <f>'Höst 2007'!E32</f>
        <v>452</v>
      </c>
      <c r="J33" s="21">
        <f>'Höst 2008'!E32</f>
        <v>482</v>
      </c>
      <c r="K33" s="21">
        <f>'Höst 2009'!E32</f>
        <v>467</v>
      </c>
      <c r="L33" s="21">
        <f>'Höst 2010'!F32</f>
        <v>458</v>
      </c>
      <c r="M33" s="21">
        <f>SUM('Höst 2011'!F32)</f>
        <v>417</v>
      </c>
      <c r="N33" s="21"/>
      <c r="O33" s="21">
        <f>SUM('Höst 2012'!E32)</f>
        <v>380</v>
      </c>
      <c r="P33" s="135">
        <f t="shared" si="0"/>
        <v>-8.872901678657072</v>
      </c>
    </row>
    <row r="34" spans="1:16" ht="15.75">
      <c r="A34" s="24" t="s">
        <v>35</v>
      </c>
      <c r="B34" s="21">
        <f>'Höst 2000'!G33</f>
        <v>601</v>
      </c>
      <c r="C34" s="21">
        <f>'Höst 2001'!G33</f>
        <v>536</v>
      </c>
      <c r="D34" s="21">
        <f>'Höst 2002'!G33</f>
        <v>614</v>
      </c>
      <c r="E34" s="50"/>
      <c r="F34" s="52"/>
      <c r="G34" s="21">
        <f>'Höst 2005'!F32</f>
        <v>674</v>
      </c>
      <c r="H34" s="21">
        <f>'Höst 2006'!E33</f>
        <v>591</v>
      </c>
      <c r="I34" s="21">
        <f>'Höst 2007'!E33</f>
        <v>578</v>
      </c>
      <c r="J34" s="21">
        <f>'Höst 2008'!E33</f>
        <v>599</v>
      </c>
      <c r="K34" s="21">
        <f>'Höst 2009'!E33</f>
        <v>686</v>
      </c>
      <c r="L34" s="21">
        <f>'Höst 2010'!F33</f>
        <v>624</v>
      </c>
      <c r="M34" s="21">
        <f>SUM('Höst 2011'!F33)</f>
        <v>605</v>
      </c>
      <c r="N34" s="21"/>
      <c r="O34" s="21">
        <f>SUM('Höst 2012'!E33)</f>
        <v>591</v>
      </c>
      <c r="P34" s="135">
        <f t="shared" si="0"/>
        <v>-2.3140495867768607</v>
      </c>
    </row>
    <row r="35" spans="1:16" ht="15.75">
      <c r="A35" s="24" t="s">
        <v>51</v>
      </c>
      <c r="B35" s="21">
        <f>'Höst 2000'!G34</f>
        <v>301</v>
      </c>
      <c r="C35" s="21">
        <f>'Höst 2001'!G34</f>
        <v>277</v>
      </c>
      <c r="D35" s="21">
        <f>'Höst 2002'!G34</f>
        <v>366</v>
      </c>
      <c r="E35" s="21">
        <f>'Höst 2003'!G34</f>
        <v>433</v>
      </c>
      <c r="F35" s="21">
        <f>'Höst 2004'!F34</f>
        <v>446</v>
      </c>
      <c r="G35" s="21">
        <f>'Höst 2005'!F33</f>
        <v>572</v>
      </c>
      <c r="H35" s="21">
        <f>'Höst 2006'!E34</f>
        <v>544</v>
      </c>
      <c r="I35" s="21">
        <f>'Höst 2007'!E34</f>
        <v>565</v>
      </c>
      <c r="J35" s="21">
        <f>'Höst 2008'!E34</f>
        <v>595</v>
      </c>
      <c r="K35" s="21">
        <f>'Höst 2009'!E34</f>
        <v>497</v>
      </c>
      <c r="L35" s="21">
        <f>'Höst 2010'!F34</f>
        <v>535</v>
      </c>
      <c r="M35" s="21">
        <f>SUM('Höst 2011'!F34)</f>
        <v>873</v>
      </c>
      <c r="N35" s="21"/>
      <c r="O35" s="21">
        <f>SUM('Höst 2012'!E34)</f>
        <v>1100</v>
      </c>
      <c r="P35" s="135">
        <f t="shared" si="0"/>
        <v>26.002290950744552</v>
      </c>
    </row>
    <row r="36" spans="1:16" ht="15.75">
      <c r="A36" s="24" t="s">
        <v>68</v>
      </c>
      <c r="B36" s="21">
        <f>'Höst 2000'!G35</f>
        <v>281</v>
      </c>
      <c r="C36" s="21">
        <f>'Höst 2001'!G35</f>
        <v>189</v>
      </c>
      <c r="D36" s="21">
        <f>'Höst 2002'!G35</f>
        <v>509</v>
      </c>
      <c r="E36" s="52"/>
      <c r="F36" s="21"/>
      <c r="G36" s="21">
        <f>'Höst 2005'!F34</f>
        <v>710</v>
      </c>
      <c r="H36" s="21">
        <v>955</v>
      </c>
      <c r="I36" s="21">
        <f>'Höst 2007'!E35</f>
        <v>1002</v>
      </c>
      <c r="J36" s="21">
        <f>'Höst 2008'!E35</f>
        <v>1151</v>
      </c>
      <c r="K36" s="21">
        <f>'Höst 2009'!E35</f>
        <v>1151</v>
      </c>
      <c r="L36" s="21">
        <f>'Höst 2010'!F35</f>
        <v>1230</v>
      </c>
      <c r="M36" s="21">
        <f>SUM('Höst 2011'!F35)</f>
        <v>1239</v>
      </c>
      <c r="N36" s="21"/>
      <c r="O36" s="21">
        <v>1430</v>
      </c>
      <c r="P36" s="135">
        <f t="shared" si="0"/>
        <v>15.41565778853915</v>
      </c>
    </row>
    <row r="37" spans="1:16" ht="15.75">
      <c r="A37" s="24" t="s">
        <v>50</v>
      </c>
      <c r="B37" s="21">
        <f>'Höst 2000'!G36</f>
        <v>517</v>
      </c>
      <c r="C37" s="21">
        <f>'Höst 2001'!G36</f>
        <v>474</v>
      </c>
      <c r="D37" s="21">
        <f>'Höst 2002'!G36</f>
        <v>632</v>
      </c>
      <c r="E37" s="21">
        <f>'Höst 2003'!G36</f>
        <v>653</v>
      </c>
      <c r="F37" s="21">
        <f>'Höst 2004'!F36</f>
        <v>718</v>
      </c>
      <c r="G37" s="21">
        <f>'Höst 2005'!F35</f>
        <v>738</v>
      </c>
      <c r="H37" s="21">
        <f>'Höst 2006'!E36</f>
        <v>778</v>
      </c>
      <c r="I37" s="21">
        <f>'Höst 2007'!E36</f>
        <v>883</v>
      </c>
      <c r="J37" s="21">
        <f>'Höst 2008'!E36</f>
        <v>959</v>
      </c>
      <c r="K37" s="21">
        <f>'Höst 2009'!E36</f>
        <v>1019</v>
      </c>
      <c r="L37" s="21">
        <f>'Höst 2010'!F36</f>
        <v>1055</v>
      </c>
      <c r="M37" s="21"/>
      <c r="N37" s="21"/>
      <c r="O37" s="21"/>
      <c r="P37" s="22"/>
    </row>
    <row r="38" spans="1:16" ht="15.75">
      <c r="A38" s="24" t="s">
        <v>39</v>
      </c>
      <c r="B38" s="21">
        <f>'Höst 2000'!G37</f>
        <v>698</v>
      </c>
      <c r="C38" s="21">
        <f>'Höst 2001'!G37</f>
        <v>782</v>
      </c>
      <c r="D38" s="21">
        <f>'Höst 2002'!G37</f>
        <v>983</v>
      </c>
      <c r="E38" s="50"/>
      <c r="F38" s="50"/>
      <c r="G38" s="21">
        <f>'Höst 2005'!F36</f>
        <v>828</v>
      </c>
      <c r="H38" s="21">
        <f>'Höst 2006'!E37</f>
        <v>741</v>
      </c>
      <c r="I38" s="21">
        <f>'Höst 2007'!E37</f>
        <v>1085</v>
      </c>
      <c r="J38" s="21">
        <f>'Höst 2008'!E37</f>
        <v>1169</v>
      </c>
      <c r="K38" s="21">
        <f>'Höst 2009'!E37</f>
        <v>1052</v>
      </c>
      <c r="L38" s="21">
        <f>'Höst 2010'!F37</f>
        <v>1309</v>
      </c>
      <c r="M38" s="21">
        <f>SUM('Höst 2011'!F37)</f>
        <v>1243</v>
      </c>
      <c r="N38" s="21"/>
      <c r="O38" s="21">
        <f>SUM('Höst 2012'!E37)</f>
        <v>1284</v>
      </c>
      <c r="P38" s="135">
        <f t="shared" si="0"/>
        <v>3.298471440064361</v>
      </c>
    </row>
    <row r="39" spans="1:16" ht="15.75">
      <c r="A39" s="24" t="s">
        <v>34</v>
      </c>
      <c r="B39" s="21">
        <f>'Höst 2000'!G38</f>
        <v>691</v>
      </c>
      <c r="C39" s="21">
        <f>'Höst 2001'!G38</f>
        <v>720</v>
      </c>
      <c r="D39" s="21">
        <f>'Höst 2002'!G38</f>
        <v>767</v>
      </c>
      <c r="E39" s="50"/>
      <c r="F39" s="50"/>
      <c r="G39" s="21">
        <f>'Höst 2005'!F37</f>
        <v>781</v>
      </c>
      <c r="H39" s="21">
        <f>'Höst 2006'!E38</f>
        <v>727</v>
      </c>
      <c r="I39" s="21">
        <f>'Höst 2007'!E38</f>
        <v>749</v>
      </c>
      <c r="J39" s="21">
        <f>'Höst 2008'!E38</f>
        <v>748</v>
      </c>
      <c r="K39" s="21">
        <f>'Höst 2009'!E38</f>
        <v>799</v>
      </c>
      <c r="L39" s="21">
        <f>'Höst 2010'!F38</f>
        <v>799</v>
      </c>
      <c r="M39" s="21">
        <f>SUM('Höst 2011'!F38)</f>
        <v>825</v>
      </c>
      <c r="N39" s="21"/>
      <c r="O39" s="21">
        <f>SUM('Höst 2012'!E38)</f>
        <v>738</v>
      </c>
      <c r="P39" s="135">
        <f t="shared" si="0"/>
        <v>-10.545454545454547</v>
      </c>
    </row>
    <row r="40" spans="1:16" ht="15.75">
      <c r="A40" s="24" t="s">
        <v>23</v>
      </c>
      <c r="B40" s="21">
        <f>'Höst 2000'!G39</f>
        <v>742</v>
      </c>
      <c r="C40" s="21">
        <f>'Höst 2001'!G39</f>
        <v>889</v>
      </c>
      <c r="D40" s="21">
        <f>'Höst 2002'!G39</f>
        <v>976</v>
      </c>
      <c r="E40" s="50"/>
      <c r="F40" s="50"/>
      <c r="G40" s="21">
        <f>'Höst 2005'!F38</f>
        <v>1507</v>
      </c>
      <c r="H40" s="21">
        <f>'Höst 2006'!E39</f>
        <v>1604</v>
      </c>
      <c r="I40" s="21">
        <f>'Höst 2007'!E39</f>
        <v>1860</v>
      </c>
      <c r="J40" s="21">
        <f>'Höst 2008'!E39</f>
        <v>2024</v>
      </c>
      <c r="K40" s="21">
        <f>'Höst 2009'!E39</f>
        <v>2206</v>
      </c>
      <c r="L40" s="21">
        <f>'Höst 2010'!F39</f>
        <v>2157</v>
      </c>
      <c r="M40" s="21">
        <f>SUM('Höst 2011'!F39)</f>
        <v>2131</v>
      </c>
      <c r="N40" s="21"/>
      <c r="O40" s="21">
        <f>SUM('Höst 2012'!E39)</f>
        <v>2241</v>
      </c>
      <c r="P40" s="135">
        <f t="shared" si="0"/>
        <v>5.161895823557018</v>
      </c>
    </row>
    <row r="41" spans="1:16" ht="15.75">
      <c r="A41" s="24" t="s">
        <v>22</v>
      </c>
      <c r="B41" s="21">
        <f>'Höst 2000'!G40</f>
        <v>0</v>
      </c>
      <c r="C41" s="21">
        <f>'Höst 2001'!G40</f>
        <v>204</v>
      </c>
      <c r="D41" s="21">
        <f>'Höst 2002'!G40</f>
        <v>208</v>
      </c>
      <c r="E41" s="21">
        <f>'Höst 2003'!G40</f>
        <v>230</v>
      </c>
      <c r="F41" s="21">
        <f>'Höst 2004'!F40</f>
        <v>280</v>
      </c>
      <c r="G41" s="21">
        <f>'Höst 2005'!F39</f>
        <v>316</v>
      </c>
      <c r="H41" s="21">
        <f>'Höst 2006'!E40</f>
        <v>301</v>
      </c>
      <c r="I41" s="21">
        <f>'Höst 2007'!E40</f>
        <v>381</v>
      </c>
      <c r="J41" s="21">
        <f>'Höst 2008'!E40</f>
        <v>424</v>
      </c>
      <c r="K41" s="21">
        <f>'Höst 2009'!E40</f>
        <v>442</v>
      </c>
      <c r="L41" s="21">
        <f>'Höst 2010'!F40</f>
        <v>507</v>
      </c>
      <c r="M41" s="21">
        <f>SUM('Höst 2011'!F40)</f>
        <v>524</v>
      </c>
      <c r="N41" s="21"/>
      <c r="O41" s="21">
        <f>SUM('Höst 2012'!E40)</f>
        <v>552</v>
      </c>
      <c r="P41" s="135">
        <f t="shared" si="0"/>
        <v>5.343511450381683</v>
      </c>
    </row>
    <row r="42" spans="1:16" ht="15.75">
      <c r="A42" s="24" t="s">
        <v>54</v>
      </c>
      <c r="B42" s="21">
        <f>'Höst 2000'!G41</f>
        <v>347</v>
      </c>
      <c r="C42" s="21">
        <f>'Höst 2001'!G41</f>
        <v>363</v>
      </c>
      <c r="D42" s="21">
        <f>'Höst 2002'!G41</f>
        <v>394</v>
      </c>
      <c r="E42" s="21">
        <f>'Höst 2003'!G41</f>
        <v>484</v>
      </c>
      <c r="F42" s="21">
        <f>'Höst 2004'!F41</f>
        <v>486</v>
      </c>
      <c r="G42" s="21">
        <f>'Höst 2005'!F40</f>
        <v>554</v>
      </c>
      <c r="H42" s="21">
        <f>'Höst 2006'!E41</f>
        <v>512</v>
      </c>
      <c r="I42" s="21">
        <f>'Höst 2007'!E41</f>
        <v>596</v>
      </c>
      <c r="J42" s="21">
        <f>'Höst 2008'!E41</f>
        <v>572</v>
      </c>
      <c r="K42" s="21">
        <f>'Höst 2009'!E41</f>
        <v>521</v>
      </c>
      <c r="L42" s="21">
        <f>'Höst 2010'!F41</f>
        <v>544</v>
      </c>
      <c r="M42" s="21">
        <f>SUM('Höst 2011'!F41)</f>
        <v>548</v>
      </c>
      <c r="N42" s="21"/>
      <c r="O42" s="21">
        <f>SUM('Höst 2012'!E41)</f>
        <v>636</v>
      </c>
      <c r="P42" s="135">
        <f t="shared" si="0"/>
        <v>16.058394160583944</v>
      </c>
    </row>
    <row r="43" spans="1:16" ht="15.75">
      <c r="A43" s="24" t="s">
        <v>64</v>
      </c>
      <c r="B43" s="21">
        <f>'Höst 2000'!G42</f>
        <v>220</v>
      </c>
      <c r="C43" s="21">
        <f>'Höst 2001'!G42</f>
        <v>212</v>
      </c>
      <c r="D43" s="21">
        <f>'Höst 2002'!G42</f>
        <v>201</v>
      </c>
      <c r="E43" s="21">
        <f>'Höst 2003'!G42</f>
        <v>413</v>
      </c>
      <c r="F43" s="21">
        <f>'Höst 2004'!F42</f>
        <v>436</v>
      </c>
      <c r="G43" s="21">
        <f>'Höst 2005'!F41</f>
        <v>671</v>
      </c>
      <c r="H43" s="21">
        <f>'Höst 2006'!E42</f>
        <v>606</v>
      </c>
      <c r="I43" s="21">
        <f>'Höst 2007'!E42</f>
        <v>687</v>
      </c>
      <c r="J43" s="21">
        <f>'Höst 2008'!E42</f>
        <v>728</v>
      </c>
      <c r="K43" s="21">
        <f>'Höst 2009'!E42</f>
        <v>741</v>
      </c>
      <c r="L43" s="21">
        <f>'Höst 2010'!F42</f>
        <v>713</v>
      </c>
      <c r="M43" s="21">
        <f>SUM('Höst 2011'!F42)</f>
        <v>965</v>
      </c>
      <c r="N43" s="21"/>
      <c r="O43" s="21">
        <f>SUM('Höst 2012'!E42)</f>
        <v>1035</v>
      </c>
      <c r="P43" s="135">
        <f t="shared" si="0"/>
        <v>7.253886010362692</v>
      </c>
    </row>
    <row r="44" spans="1:16" ht="15.75">
      <c r="A44" s="24" t="s">
        <v>53</v>
      </c>
      <c r="B44" s="21">
        <f>'Höst 2000'!G43</f>
        <v>1612</v>
      </c>
      <c r="C44" s="21">
        <f>'Höst 2001'!G43</f>
        <v>1436</v>
      </c>
      <c r="D44" s="21">
        <f>'Höst 2002'!G43</f>
        <v>1679</v>
      </c>
      <c r="E44" s="21">
        <f>'Höst 2003'!G43</f>
        <v>1792</v>
      </c>
      <c r="F44" s="21">
        <f>'Höst 2004'!F43</f>
        <v>1951</v>
      </c>
      <c r="G44" s="21">
        <f>'Höst 2005'!F42</f>
        <v>2149</v>
      </c>
      <c r="H44" s="21">
        <f>'Höst 2006'!E43</f>
        <v>2322</v>
      </c>
      <c r="I44" s="21">
        <f>'Höst 2007'!E43</f>
        <v>2351</v>
      </c>
      <c r="J44" s="21">
        <f>'Höst 2008'!E43</f>
        <v>2592</v>
      </c>
      <c r="K44" s="21">
        <f>'Höst 2009'!E43</f>
        <v>2477</v>
      </c>
      <c r="L44" s="21">
        <f>'Höst 2010'!F43</f>
        <v>2514</v>
      </c>
      <c r="M44" s="21">
        <f>SUM('Höst 2011'!F43)</f>
        <v>2629</v>
      </c>
      <c r="N44" s="21"/>
      <c r="O44" s="21">
        <f>SUM('Höst 2012'!E43)</f>
        <v>3009</v>
      </c>
      <c r="P44" s="135">
        <f t="shared" si="0"/>
        <v>14.454165081780147</v>
      </c>
    </row>
    <row r="45" spans="1:16" ht="15.75">
      <c r="A45" s="24" t="s">
        <v>60</v>
      </c>
      <c r="B45" s="21">
        <f>'Höst 2000'!G44</f>
        <v>52</v>
      </c>
      <c r="C45" s="21">
        <f>'Höst 2001'!G44</f>
        <v>58</v>
      </c>
      <c r="D45" s="21">
        <f>'Höst 2002'!G44</f>
        <v>58</v>
      </c>
      <c r="E45" s="21">
        <f>'Höst 2003'!G44</f>
        <v>69</v>
      </c>
      <c r="F45" s="21">
        <f>'Höst 2004'!F44</f>
        <v>87</v>
      </c>
      <c r="G45" s="21">
        <f>'Höst 2005'!F43</f>
        <v>118</v>
      </c>
      <c r="H45" s="21">
        <f>'Höst 2006'!E44</f>
        <v>101</v>
      </c>
      <c r="I45" s="21">
        <f>'Höst 2007'!E44</f>
        <v>115</v>
      </c>
      <c r="J45" s="21">
        <f>'Höst 2008'!E44</f>
        <v>130</v>
      </c>
      <c r="K45" s="21">
        <f>'Höst 2009'!E44</f>
        <v>136</v>
      </c>
      <c r="L45" s="21">
        <f>'Höst 2010'!F44</f>
        <v>134</v>
      </c>
      <c r="M45" s="21">
        <f>SUM('Höst 2011'!F44)</f>
        <v>130</v>
      </c>
      <c r="N45" s="21"/>
      <c r="O45" s="21">
        <f>SUM('Höst 2012'!E44)</f>
        <v>140</v>
      </c>
      <c r="P45" s="135">
        <f t="shared" si="0"/>
        <v>7.692307692307693</v>
      </c>
    </row>
    <row r="46" spans="1:16" ht="15.75">
      <c r="A46" s="24" t="s">
        <v>57</v>
      </c>
      <c r="B46" s="21">
        <f>'Höst 2000'!G45</f>
        <v>12</v>
      </c>
      <c r="C46" s="21">
        <f>'Höst 2001'!G45</f>
        <v>10</v>
      </c>
      <c r="D46" s="21">
        <f>'Höst 2002'!G45</f>
        <v>15</v>
      </c>
      <c r="E46" s="48"/>
      <c r="F46" s="21"/>
      <c r="G46" s="21"/>
      <c r="H46" s="21"/>
      <c r="I46" s="21"/>
      <c r="J46" s="21"/>
      <c r="K46" s="49"/>
      <c r="L46" s="21"/>
      <c r="M46" s="21"/>
      <c r="N46" s="21"/>
      <c r="O46" s="21"/>
      <c r="P46" s="22"/>
    </row>
    <row r="47" spans="1:16" ht="15.75">
      <c r="A47" s="24" t="s">
        <v>10</v>
      </c>
      <c r="B47" s="21">
        <f>'Höst 2000'!G46</f>
        <v>579</v>
      </c>
      <c r="C47" s="21">
        <f>'Höst 2001'!G46</f>
        <v>572</v>
      </c>
      <c r="D47" s="21">
        <f>'Höst 2002'!G46</f>
        <v>643</v>
      </c>
      <c r="E47" s="21">
        <f>'Höst 2003'!G46</f>
        <v>740</v>
      </c>
      <c r="F47" s="21">
        <f>'Höst 2004'!F46</f>
        <v>850</v>
      </c>
      <c r="G47" s="21">
        <f>'Höst 2005'!F44</f>
        <v>928</v>
      </c>
      <c r="H47" s="21">
        <f>'Höst 2006'!E46</f>
        <v>968</v>
      </c>
      <c r="I47" s="21">
        <f>'Höst 2007'!E46</f>
        <v>917</v>
      </c>
      <c r="J47" s="21">
        <f>'Höst 2008'!E46</f>
        <v>822</v>
      </c>
      <c r="K47" s="21">
        <f>'Höst 2009'!E46</f>
        <v>859</v>
      </c>
      <c r="L47" s="21">
        <f>'Höst 2010'!F46</f>
        <v>846</v>
      </c>
      <c r="M47" s="21">
        <f>SUM('Höst 2011'!F45)</f>
        <v>982</v>
      </c>
      <c r="N47" s="21"/>
      <c r="O47" s="21">
        <f>SUM('Höst 2012'!E45)</f>
        <v>1152</v>
      </c>
      <c r="P47" s="135">
        <f t="shared" si="0"/>
        <v>17.311608961303463</v>
      </c>
    </row>
    <row r="48" spans="1:16" ht="15.75">
      <c r="A48" s="24" t="s">
        <v>7</v>
      </c>
      <c r="B48" s="21">
        <f>'Höst 2000'!G47</f>
        <v>165</v>
      </c>
      <c r="C48" s="21">
        <f>'Höst 2001'!G47</f>
        <v>198</v>
      </c>
      <c r="D48" s="21">
        <f>'Höst 2002'!G47</f>
        <v>228</v>
      </c>
      <c r="E48" s="21">
        <f>'Höst 2003'!G47</f>
        <v>236</v>
      </c>
      <c r="F48" s="21">
        <f>'Höst 2004'!F47</f>
        <v>210</v>
      </c>
      <c r="G48" s="21">
        <f>'Höst 2005'!F45</f>
        <v>208</v>
      </c>
      <c r="H48" s="21">
        <f>'Höst 2006'!E47</f>
        <v>240</v>
      </c>
      <c r="I48" s="21">
        <f>'Höst 2007'!E47</f>
        <v>264</v>
      </c>
      <c r="J48" s="21">
        <f>'Höst 2008'!E47</f>
        <v>303</v>
      </c>
      <c r="K48" s="21">
        <f>'Höst 2009'!E47</f>
        <v>295</v>
      </c>
      <c r="L48" s="21">
        <f>'Höst 2010'!F47</f>
        <v>326</v>
      </c>
      <c r="M48" s="21">
        <f>SUM('Höst 2011'!F46)</f>
        <v>457</v>
      </c>
      <c r="N48" s="21"/>
      <c r="O48" s="21">
        <f>SUM('Höst 2012'!E46)</f>
        <v>529</v>
      </c>
      <c r="P48" s="135">
        <f t="shared" si="0"/>
        <v>15.754923413566743</v>
      </c>
    </row>
    <row r="49" spans="1:16" ht="15.75">
      <c r="A49" s="24" t="s">
        <v>65</v>
      </c>
      <c r="B49" s="21">
        <f>'Höst 2000'!G48</f>
        <v>186</v>
      </c>
      <c r="C49" s="21">
        <f>'Höst 2001'!G48</f>
        <v>199</v>
      </c>
      <c r="D49" s="21">
        <f>'Höst 2002'!G48</f>
        <v>202</v>
      </c>
      <c r="E49" s="21">
        <f>'Höst 2003'!G48</f>
        <v>293</v>
      </c>
      <c r="F49" s="21">
        <f>'Höst 2004'!F48</f>
        <v>262</v>
      </c>
      <c r="G49" s="21">
        <f>'Höst 2005'!F46</f>
        <v>309</v>
      </c>
      <c r="H49" s="21">
        <f>'Höst 2006'!E48</f>
        <v>325</v>
      </c>
      <c r="I49" s="21">
        <f>'Höst 2007'!E48</f>
        <v>361</v>
      </c>
      <c r="J49" s="21">
        <f>'Höst 2008'!E48</f>
        <v>405</v>
      </c>
      <c r="K49" s="21">
        <f>'Höst 2009'!E48</f>
        <v>385</v>
      </c>
      <c r="L49" s="21">
        <f>'Höst 2010'!F48</f>
        <v>427</v>
      </c>
      <c r="M49" s="21">
        <f>SUM('Höst 2011'!F47)</f>
        <v>409</v>
      </c>
      <c r="N49" s="21"/>
      <c r="O49" s="21">
        <f>SUM('Höst 2012'!E47)</f>
        <v>528</v>
      </c>
      <c r="P49" s="135">
        <f t="shared" si="0"/>
        <v>29.09535452322737</v>
      </c>
    </row>
    <row r="50" spans="1:16" ht="15.75">
      <c r="A50" s="24" t="s">
        <v>52</v>
      </c>
      <c r="B50" s="21">
        <f>'Höst 2000'!G49</f>
        <v>364</v>
      </c>
      <c r="C50" s="21">
        <f>'Höst 2001'!G49</f>
        <v>368</v>
      </c>
      <c r="D50" s="21">
        <f>'Höst 2002'!G49</f>
        <v>438</v>
      </c>
      <c r="E50" s="21">
        <f>'Höst 2003'!G49</f>
        <v>437</v>
      </c>
      <c r="F50" s="21">
        <f>'Höst 2004'!F49</f>
        <v>539</v>
      </c>
      <c r="G50" s="21">
        <f>'Höst 2005'!F47</f>
        <v>703</v>
      </c>
      <c r="H50" s="21">
        <f>'Höst 2006'!E49</f>
        <v>709</v>
      </c>
      <c r="I50" s="21">
        <f>'Höst 2007'!E49</f>
        <v>847</v>
      </c>
      <c r="J50" s="21">
        <f>'Höst 2008'!E49</f>
        <v>960</v>
      </c>
      <c r="K50" s="21">
        <f>'Höst 2009'!E49</f>
        <v>841</v>
      </c>
      <c r="L50" s="21">
        <f>'Höst 2010'!F49</f>
        <v>966</v>
      </c>
      <c r="M50" s="21">
        <f>SUM('Höst 2011'!F48)</f>
        <v>1266</v>
      </c>
      <c r="N50" s="21"/>
      <c r="O50" s="21">
        <f>SUM('Höst 2012'!E48)</f>
        <v>1549</v>
      </c>
      <c r="P50" s="135">
        <f t="shared" si="0"/>
        <v>22.35387045813586</v>
      </c>
    </row>
    <row r="51" spans="1:16" ht="15.75">
      <c r="A51" s="24" t="s">
        <v>71</v>
      </c>
      <c r="B51" s="52"/>
      <c r="C51" s="21">
        <f>'Höst 2001'!G50</f>
        <v>2526</v>
      </c>
      <c r="D51" s="21">
        <f>'Höst 2002'!G50</f>
        <v>2754</v>
      </c>
      <c r="E51" s="21">
        <f>'Höst 2003'!G50</f>
        <v>3274</v>
      </c>
      <c r="F51" s="52"/>
      <c r="G51" s="21">
        <f>'Höst 2005'!F48</f>
        <v>4377</v>
      </c>
      <c r="H51" s="21">
        <f>'Höst 2006'!E50</f>
        <v>5456</v>
      </c>
      <c r="I51" s="21">
        <f>'Höst 2007'!E50</f>
        <v>6220</v>
      </c>
      <c r="J51" s="21">
        <f>'Höst 2008'!E50</f>
        <v>7469</v>
      </c>
      <c r="K51" s="21">
        <f>'Höst 2009'!E50</f>
        <v>8483</v>
      </c>
      <c r="L51" s="21">
        <f>'Höst 2010'!F50</f>
        <v>8732</v>
      </c>
      <c r="M51" s="21">
        <f>SUM('Höst 2011'!F49)</f>
        <v>353</v>
      </c>
      <c r="N51" s="21"/>
      <c r="O51" s="21">
        <f>SUM('Höst 2012'!E49)</f>
        <v>213</v>
      </c>
      <c r="P51" s="135">
        <f t="shared" si="0"/>
        <v>-39.6600566572238</v>
      </c>
    </row>
    <row r="52" spans="1:16" ht="15.75">
      <c r="A52" s="24" t="s">
        <v>94</v>
      </c>
      <c r="B52" s="21"/>
      <c r="C52" s="21"/>
      <c r="D52" s="21"/>
      <c r="E52" s="21"/>
      <c r="F52" s="21"/>
      <c r="G52" s="21"/>
      <c r="H52" s="21"/>
      <c r="I52" s="21"/>
      <c r="J52" s="21"/>
      <c r="K52" s="16"/>
      <c r="L52" s="21"/>
      <c r="M52" s="21">
        <f>SUM('Höst 2011'!F50)</f>
        <v>679</v>
      </c>
      <c r="N52" s="21"/>
      <c r="O52" s="21">
        <f>SUM('Höst 2012'!E50)</f>
        <v>690</v>
      </c>
      <c r="P52" s="135">
        <f t="shared" si="0"/>
        <v>1.6200294550809957</v>
      </c>
    </row>
    <row r="53" spans="1:16" ht="15.75">
      <c r="A53" s="24" t="s">
        <v>29</v>
      </c>
      <c r="B53" s="21">
        <f>'Höst 2000'!G52</f>
        <v>761</v>
      </c>
      <c r="C53" s="21">
        <f>'Höst 2001'!G52</f>
        <v>679</v>
      </c>
      <c r="D53" s="21">
        <f>'Höst 2002'!G52</f>
        <v>788</v>
      </c>
      <c r="E53" s="21">
        <f>'Höst 2003'!G52</f>
        <v>834</v>
      </c>
      <c r="F53" s="21">
        <f>'Höst 2004'!F52</f>
        <v>788</v>
      </c>
      <c r="G53" s="21">
        <f>'Höst 2005'!F50</f>
        <v>925</v>
      </c>
      <c r="H53" s="21">
        <f>'Höst 2006'!E52</f>
        <v>1010</v>
      </c>
      <c r="I53" s="21">
        <f>'Höst 2007'!E52</f>
        <v>1104</v>
      </c>
      <c r="J53" s="21">
        <f>'Höst 2008'!E52</f>
        <v>1231</v>
      </c>
      <c r="K53" s="21">
        <f>'Höst 2009'!E52</f>
        <v>1235</v>
      </c>
      <c r="L53" s="21">
        <f>'Höst 2010'!F52</f>
        <v>1407</v>
      </c>
      <c r="M53" s="21">
        <f>SUM('Höst 2011'!F51)</f>
        <v>1210</v>
      </c>
      <c r="N53" s="21"/>
      <c r="O53" s="21">
        <f>SUM('Höst 2012'!E51)</f>
        <v>1287</v>
      </c>
      <c r="P53" s="135">
        <f t="shared" si="0"/>
        <v>6.363636363636374</v>
      </c>
    </row>
    <row r="54" spans="1:16" ht="15.75">
      <c r="A54" s="24" t="s">
        <v>58</v>
      </c>
      <c r="B54" s="21">
        <f>'Höst 2000'!G53</f>
        <v>242</v>
      </c>
      <c r="C54" s="21">
        <f>'Höst 2001'!G53</f>
        <v>174</v>
      </c>
      <c r="D54" s="21">
        <f>'Höst 2002'!G53</f>
        <v>163</v>
      </c>
      <c r="E54" s="21">
        <f>'Höst 2003'!G53</f>
        <v>338</v>
      </c>
      <c r="F54" s="21">
        <f>'Höst 2004'!F53</f>
        <v>477</v>
      </c>
      <c r="G54" s="21">
        <f>'Höst 2005'!F51</f>
        <v>608</v>
      </c>
      <c r="H54" s="21">
        <f>'Höst 2006'!E53</f>
        <v>617</v>
      </c>
      <c r="I54" s="21">
        <f>'Höst 2007'!E53</f>
        <v>687</v>
      </c>
      <c r="J54" s="21">
        <f>'Höst 2008'!E53</f>
        <v>655</v>
      </c>
      <c r="K54" s="21">
        <f>'Höst 2009'!E53</f>
        <v>811</v>
      </c>
      <c r="L54" s="21">
        <f>'Höst 2010'!F53</f>
        <v>729</v>
      </c>
      <c r="M54" s="21">
        <f>SUM('Höst 2011'!F52)</f>
        <v>858</v>
      </c>
      <c r="N54" s="21"/>
      <c r="O54" s="21">
        <f>SUM('Höst 2012'!E52)</f>
        <v>994</v>
      </c>
      <c r="P54" s="135">
        <f t="shared" si="0"/>
        <v>15.850815850815849</v>
      </c>
    </row>
    <row r="55" spans="1:16" ht="15.75">
      <c r="A55" s="24" t="s">
        <v>93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>
        <f>SUM('Höst 2011'!F53)</f>
        <v>15447</v>
      </c>
      <c r="N55" s="21" t="s">
        <v>96</v>
      </c>
      <c r="O55" s="21">
        <v>19075</v>
      </c>
      <c r="P55" s="135">
        <f t="shared" si="0"/>
        <v>23.486761183401313</v>
      </c>
    </row>
    <row r="56" spans="1:16" ht="15.75">
      <c r="A56" s="24" t="s">
        <v>40</v>
      </c>
      <c r="B56" s="21">
        <f>'Höst 2000'!G54</f>
        <v>245</v>
      </c>
      <c r="C56" s="21">
        <f>'Höst 2001'!G54</f>
        <v>309</v>
      </c>
      <c r="D56" s="21">
        <f>'Höst 2002'!G54</f>
        <v>352</v>
      </c>
      <c r="E56" s="50"/>
      <c r="F56" s="52"/>
      <c r="G56" s="21">
        <f>'Höst 2005'!F52</f>
        <v>330</v>
      </c>
      <c r="H56" s="21">
        <f>'Höst 2006'!E54</f>
        <v>325</v>
      </c>
      <c r="I56" s="21">
        <f>'Höst 2007'!E54</f>
        <v>513</v>
      </c>
      <c r="J56" s="21">
        <f>'Höst 2008'!E54</f>
        <v>651</v>
      </c>
      <c r="K56" s="21">
        <f>'Höst 2009'!E54</f>
        <v>585</v>
      </c>
      <c r="L56" s="21">
        <f>'Höst 2010'!F54</f>
        <v>682</v>
      </c>
      <c r="M56" s="21">
        <f>SUM('Höst 2011'!F54)</f>
        <v>696</v>
      </c>
      <c r="N56" s="21"/>
      <c r="O56" s="21">
        <f>SUM('Höst 2012'!E54)</f>
        <v>755</v>
      </c>
      <c r="P56" s="135">
        <f t="shared" si="0"/>
        <v>8.477011494252878</v>
      </c>
    </row>
    <row r="57" spans="1:16" ht="15.75">
      <c r="A57" s="24" t="s">
        <v>31</v>
      </c>
      <c r="B57" s="21">
        <f>'Höst 2000'!G55</f>
        <v>0</v>
      </c>
      <c r="C57" s="21">
        <f>'Höst 2001'!G55</f>
        <v>120</v>
      </c>
      <c r="D57" s="21">
        <f>'Höst 2002'!G55</f>
        <v>129</v>
      </c>
      <c r="E57" s="21">
        <f>'Höst 2003'!G55</f>
        <v>164</v>
      </c>
      <c r="F57" s="21">
        <f>'Höst 2004'!F55</f>
        <v>192</v>
      </c>
      <c r="G57" s="21">
        <f>'Höst 2005'!F53</f>
        <v>202</v>
      </c>
      <c r="H57" s="21">
        <f>'Höst 2006'!E55</f>
        <v>214</v>
      </c>
      <c r="I57" s="21">
        <f>'Höst 2007'!E55</f>
        <v>230</v>
      </c>
      <c r="J57" s="21">
        <f>'Höst 2008'!E55</f>
        <v>209</v>
      </c>
      <c r="K57" s="21">
        <f>'Höst 2009'!E55</f>
        <v>212</v>
      </c>
      <c r="L57" s="21">
        <f>'Höst 2010'!F55</f>
        <v>243</v>
      </c>
      <c r="M57" s="21">
        <f>SUM('Höst 2011'!F55)</f>
        <v>227</v>
      </c>
      <c r="N57" s="21"/>
      <c r="O57" s="21">
        <f>SUM('Höst 2012'!E55)</f>
        <v>207</v>
      </c>
      <c r="P57" s="135">
        <f t="shared" si="0"/>
        <v>-8.810572687224678</v>
      </c>
    </row>
    <row r="58" spans="1:16" ht="15.75">
      <c r="A58" s="24" t="s">
        <v>32</v>
      </c>
      <c r="B58" s="21">
        <f>'Höst 2000'!G56</f>
        <v>0</v>
      </c>
      <c r="C58" s="21">
        <f>'Höst 2001'!G56</f>
        <v>140</v>
      </c>
      <c r="D58" s="21">
        <f>'Höst 2002'!G56</f>
        <v>161</v>
      </c>
      <c r="E58" s="21">
        <f>'Höst 2003'!G56</f>
        <v>168</v>
      </c>
      <c r="F58" s="21">
        <f>'Höst 2004'!F56</f>
        <v>197</v>
      </c>
      <c r="G58" s="21">
        <f>'Höst 2005'!F54</f>
        <v>194</v>
      </c>
      <c r="H58" s="21">
        <f>'Höst 2006'!E56</f>
        <v>207</v>
      </c>
      <c r="I58" s="21">
        <f>'Höst 2007'!E56</f>
        <v>204</v>
      </c>
      <c r="J58" s="21">
        <f>'Höst 2008'!E56</f>
        <v>215</v>
      </c>
      <c r="K58" s="21">
        <f>'Höst 2009'!E56</f>
        <v>216</v>
      </c>
      <c r="L58" s="21">
        <f>'Höst 2010'!F56</f>
        <v>270</v>
      </c>
      <c r="M58" s="21">
        <f>SUM('Höst 2011'!F56)</f>
        <v>226</v>
      </c>
      <c r="N58" s="21"/>
      <c r="O58" s="21">
        <f>SUM('Höst 2012'!E56)</f>
        <v>324</v>
      </c>
      <c r="P58" s="135">
        <f t="shared" si="0"/>
        <v>43.36283185840708</v>
      </c>
    </row>
    <row r="59" spans="1:16" ht="15.75">
      <c r="A59" s="24" t="s">
        <v>13</v>
      </c>
      <c r="B59" s="21">
        <f>'Höst 2000'!G57</f>
        <v>443</v>
      </c>
      <c r="C59" s="21">
        <f>'Höst 2001'!G57</f>
        <v>467</v>
      </c>
      <c r="D59" s="21">
        <f>'Höst 2002'!G57</f>
        <v>549</v>
      </c>
      <c r="E59" s="50"/>
      <c r="F59" s="52"/>
      <c r="G59" s="21">
        <f>'Höst 2005'!F55</f>
        <v>705</v>
      </c>
      <c r="H59" s="21">
        <f>'Höst 2006'!E57</f>
        <v>759</v>
      </c>
      <c r="I59" s="21">
        <f>'Höst 2007'!E57</f>
        <v>551</v>
      </c>
      <c r="J59" s="21">
        <f>'Höst 2008'!E57</f>
        <v>494</v>
      </c>
      <c r="K59" s="21">
        <f>'Höst 2009'!E57</f>
        <v>542</v>
      </c>
      <c r="L59" s="21">
        <f>'Höst 2010'!F57</f>
        <v>494</v>
      </c>
      <c r="M59" s="21">
        <f>SUM('Höst 2011'!F57)</f>
        <v>679</v>
      </c>
      <c r="N59" s="21"/>
      <c r="O59" s="21">
        <f>SUM('Höst 2012'!E57)</f>
        <v>601</v>
      </c>
      <c r="P59" s="135">
        <f t="shared" si="0"/>
        <v>-11.487481590574376</v>
      </c>
    </row>
    <row r="60" spans="1:16" ht="15.75">
      <c r="A60" s="24" t="s">
        <v>55</v>
      </c>
      <c r="B60" s="21">
        <f>'Höst 2000'!G58</f>
        <v>2732</v>
      </c>
      <c r="C60" s="21">
        <f>'Höst 2001'!G58</f>
        <v>2591</v>
      </c>
      <c r="D60" s="21">
        <f>'Höst 2002'!G58</f>
        <v>2712</v>
      </c>
      <c r="E60" s="21">
        <f>'Höst 2003'!G58</f>
        <v>3034</v>
      </c>
      <c r="F60" s="21">
        <f>'Höst 2004'!F58</f>
        <v>3505</v>
      </c>
      <c r="G60" s="21">
        <f>'Höst 2005'!F56</f>
        <v>3757</v>
      </c>
      <c r="H60" s="21">
        <f>'Höst 2006'!E58</f>
        <v>3795</v>
      </c>
      <c r="I60" s="21">
        <f>'Höst 2007'!E58</f>
        <v>4114</v>
      </c>
      <c r="J60" s="21">
        <f>'Höst 2008'!E58</f>
        <v>4613</v>
      </c>
      <c r="K60" s="21">
        <f>'Höst 2009'!E58</f>
        <v>4318</v>
      </c>
      <c r="L60" s="21">
        <f>'Höst 2010'!F58</f>
        <v>4287</v>
      </c>
      <c r="M60" s="21">
        <f>SUM('Höst 2011'!F58)</f>
        <v>4590</v>
      </c>
      <c r="N60" s="21"/>
      <c r="O60" s="21">
        <f>SUM('Höst 2012'!E58)</f>
        <v>4966</v>
      </c>
      <c r="P60" s="135">
        <f t="shared" si="0"/>
        <v>8.191721132897612</v>
      </c>
    </row>
    <row r="61" spans="1:16" ht="15.75">
      <c r="A61" s="24" t="s">
        <v>4</v>
      </c>
      <c r="B61" s="21">
        <f>'Höst 2000'!G59</f>
        <v>1016</v>
      </c>
      <c r="C61" s="21">
        <f>'Höst 2001'!G59</f>
        <v>911</v>
      </c>
      <c r="D61" s="21">
        <f>'Höst 2002'!G59</f>
        <v>1037</v>
      </c>
      <c r="E61" s="21">
        <f>'Höst 2003'!G59</f>
        <v>1132</v>
      </c>
      <c r="F61" s="21">
        <f>'Höst 2004'!F59</f>
        <v>1093</v>
      </c>
      <c r="G61" s="21">
        <f>'Höst 2005'!F57</f>
        <v>1098</v>
      </c>
      <c r="H61" s="21">
        <f>'Höst 2006'!E59</f>
        <v>1168</v>
      </c>
      <c r="I61" s="21">
        <f>'Höst 2007'!E59</f>
        <v>1192</v>
      </c>
      <c r="J61" s="21">
        <f>'Höst 2008'!E59</f>
        <v>1193</v>
      </c>
      <c r="K61" s="21">
        <f>'Höst 2009'!E59</f>
        <v>1173</v>
      </c>
      <c r="L61" s="21">
        <f>'Höst 2010'!F59</f>
        <v>1200</v>
      </c>
      <c r="M61" s="21">
        <f>SUM('Höst 2011'!F59)</f>
        <v>1256</v>
      </c>
      <c r="N61" s="21"/>
      <c r="O61" s="21">
        <f>SUM('Höst 2012'!E59)</f>
        <v>1464</v>
      </c>
      <c r="P61" s="135">
        <f t="shared" si="0"/>
        <v>16.560509554140125</v>
      </c>
    </row>
    <row r="62" spans="1:17" ht="15.75">
      <c r="A62" s="24" t="s">
        <v>37</v>
      </c>
      <c r="B62" s="21">
        <f>'Höst 2000'!G60</f>
        <v>541</v>
      </c>
      <c r="C62" s="21">
        <f>'Höst 2001'!G60</f>
        <v>552</v>
      </c>
      <c r="D62" s="21">
        <f>'Höst 2002'!G60</f>
        <v>684</v>
      </c>
      <c r="E62" s="50"/>
      <c r="F62" s="52"/>
      <c r="G62" s="21">
        <f>'Höst 2005'!F58</f>
        <v>601</v>
      </c>
      <c r="H62" s="21">
        <f>'Höst 2006'!E60</f>
        <v>644</v>
      </c>
      <c r="I62" s="21">
        <f>'Höst 2007'!E60</f>
        <v>1035</v>
      </c>
      <c r="J62" s="21">
        <f>'Höst 2008'!E60</f>
        <v>1179</v>
      </c>
      <c r="K62" s="21">
        <f>'Höst 2009'!E60</f>
        <v>1272</v>
      </c>
      <c r="L62" s="21">
        <f>'Höst 2010'!F60</f>
        <v>1328</v>
      </c>
      <c r="M62" s="21">
        <f>SUM('Höst 2011'!F60)</f>
        <v>1349</v>
      </c>
      <c r="N62" s="21"/>
      <c r="O62" s="21">
        <f>SUM('Höst 2012'!E60)</f>
        <v>1218</v>
      </c>
      <c r="P62" s="135">
        <f t="shared" si="0"/>
        <v>-9.710896960711636</v>
      </c>
      <c r="Q62" s="9"/>
    </row>
    <row r="63" spans="1:17" ht="15.75">
      <c r="A63" s="24" t="s">
        <v>86</v>
      </c>
      <c r="B63" s="21"/>
      <c r="C63" s="21"/>
      <c r="D63" s="21"/>
      <c r="E63" s="21"/>
      <c r="F63" s="21"/>
      <c r="G63" s="21"/>
      <c r="H63" s="21"/>
      <c r="I63" s="21"/>
      <c r="J63" s="21"/>
      <c r="K63" s="16"/>
      <c r="L63" s="21"/>
      <c r="M63" s="21"/>
      <c r="N63" s="21"/>
      <c r="O63" s="21"/>
      <c r="P63" s="135"/>
      <c r="Q63" s="9"/>
    </row>
    <row r="64" spans="1:17" ht="15.75">
      <c r="A64" s="24" t="s">
        <v>28</v>
      </c>
      <c r="B64" s="21">
        <f>'Höst 2000'!G61</f>
        <v>1121</v>
      </c>
      <c r="C64" s="21">
        <f>'Höst 2001'!G61</f>
        <v>1651</v>
      </c>
      <c r="D64" s="21">
        <f>'Höst 2002'!G61</f>
        <v>2201</v>
      </c>
      <c r="E64" s="21">
        <f>'Höst 2003'!G61</f>
        <v>2336</v>
      </c>
      <c r="F64" s="21">
        <f>'Höst 2004'!F61</f>
        <v>2552</v>
      </c>
      <c r="G64" s="21">
        <f>'Höst 2005'!F59</f>
        <v>3260</v>
      </c>
      <c r="H64" s="21">
        <f>'Höst 2006'!E61</f>
        <v>3204</v>
      </c>
      <c r="I64" s="21">
        <f>'Höst 2007'!E61</f>
        <v>3410</v>
      </c>
      <c r="J64" s="21">
        <f>'Höst 2008'!E61</f>
        <v>3741</v>
      </c>
      <c r="K64" s="21">
        <f>'Höst 2009'!E61</f>
        <v>3664</v>
      </c>
      <c r="L64" s="21">
        <f>'Höst 2010'!F61</f>
        <v>4147</v>
      </c>
      <c r="M64" s="21">
        <f>SUM('Höst 2011'!F61)</f>
        <v>3606</v>
      </c>
      <c r="N64" s="21"/>
      <c r="O64" s="21">
        <f>SUM('Höst 2012'!E61)</f>
        <v>3882</v>
      </c>
      <c r="P64" s="135">
        <f t="shared" si="0"/>
        <v>7.653910149750402</v>
      </c>
      <c r="Q64" s="9"/>
    </row>
    <row r="65" spans="1:17" ht="15.75">
      <c r="A65" s="24" t="s">
        <v>62</v>
      </c>
      <c r="B65" s="21">
        <f>'Höst 2000'!G62</f>
        <v>14</v>
      </c>
      <c r="C65" s="21">
        <f>'Höst 2001'!G62</f>
        <v>15</v>
      </c>
      <c r="D65" s="21">
        <f>'Höst 2002'!G62</f>
        <v>16</v>
      </c>
      <c r="E65" s="48"/>
      <c r="F65" s="21"/>
      <c r="G65" s="21"/>
      <c r="H65" s="21"/>
      <c r="I65" s="21"/>
      <c r="J65" s="21"/>
      <c r="K65" s="49"/>
      <c r="L65" s="21"/>
      <c r="M65" s="21"/>
      <c r="N65" s="21"/>
      <c r="O65" s="21"/>
      <c r="P65" s="135"/>
      <c r="Q65" s="9"/>
    </row>
    <row r="66" spans="1:17" ht="15.75">
      <c r="A66" s="24" t="s">
        <v>26</v>
      </c>
      <c r="B66" s="21">
        <f>'Höst 2000'!G63</f>
        <v>309</v>
      </c>
      <c r="C66" s="21">
        <f>'Höst 2001'!G63</f>
        <v>495</v>
      </c>
      <c r="D66" s="21">
        <f>'Höst 2002'!G63</f>
        <v>530</v>
      </c>
      <c r="E66" s="21">
        <f>'Höst 2003'!G63</f>
        <v>494</v>
      </c>
      <c r="F66" s="21">
        <f>'Höst 2004'!F63</f>
        <v>587</v>
      </c>
      <c r="G66" s="21">
        <f>'Höst 2005'!F60</f>
        <v>718</v>
      </c>
      <c r="H66" s="21">
        <f>'Höst 2006'!E63</f>
        <v>674</v>
      </c>
      <c r="I66" s="21">
        <f>'Höst 2007'!E63</f>
        <v>667</v>
      </c>
      <c r="J66" s="21">
        <f>'Höst 2008'!E63</f>
        <v>664</v>
      </c>
      <c r="K66" s="21">
        <f>'Höst 2009'!E63</f>
        <v>668</v>
      </c>
      <c r="L66" s="21">
        <f>'Höst 2010'!F63</f>
        <v>703</v>
      </c>
      <c r="M66" s="21">
        <f>SUM('Höst 2011'!F62)</f>
        <v>641</v>
      </c>
      <c r="N66" s="21"/>
      <c r="O66" s="21">
        <f>SUM('Höst 2012'!E62)</f>
        <v>649</v>
      </c>
      <c r="P66" s="135">
        <f t="shared" si="0"/>
        <v>1.2480499219968806</v>
      </c>
      <c r="Q66" s="9"/>
    </row>
    <row r="67" spans="1:17" ht="15.75">
      <c r="A67" s="24" t="s">
        <v>8</v>
      </c>
      <c r="B67" s="21">
        <f>'Höst 2000'!G64</f>
        <v>290</v>
      </c>
      <c r="C67" s="21">
        <f>'Höst 2001'!G64</f>
        <v>313</v>
      </c>
      <c r="D67" s="21">
        <f>'Höst 2002'!G64</f>
        <v>322</v>
      </c>
      <c r="E67" s="21">
        <f>'Höst 2003'!G64</f>
        <v>317</v>
      </c>
      <c r="F67" s="21">
        <f>'Höst 2004'!F64</f>
        <v>348</v>
      </c>
      <c r="G67" s="21">
        <f>'Höst 2005'!F61</f>
        <v>409</v>
      </c>
      <c r="H67" s="21">
        <f>'Höst 2006'!E64</f>
        <v>373</v>
      </c>
      <c r="I67" s="21">
        <f>'Höst 2007'!E64</f>
        <v>351</v>
      </c>
      <c r="J67" s="21">
        <f>'Höst 2008'!E64</f>
        <v>405</v>
      </c>
      <c r="K67" s="21">
        <f>'Höst 2009'!E64</f>
        <v>401</v>
      </c>
      <c r="L67" s="21">
        <f>'Höst 2010'!F64</f>
        <v>448</v>
      </c>
      <c r="M67" s="21">
        <f>SUM('Höst 2011'!F63)</f>
        <v>425</v>
      </c>
      <c r="N67" s="21"/>
      <c r="O67" s="21">
        <f>SUM('Höst 2012'!E63)</f>
        <v>443</v>
      </c>
      <c r="P67" s="135">
        <f t="shared" si="0"/>
        <v>4.235294117647044</v>
      </c>
      <c r="Q67" s="9"/>
    </row>
    <row r="68" spans="1:16" ht="15.75">
      <c r="A68" s="24" t="s">
        <v>49</v>
      </c>
      <c r="B68" s="21">
        <f>'Höst 2000'!G65</f>
        <v>336</v>
      </c>
      <c r="C68" s="21">
        <f>'Höst 2001'!G65</f>
        <v>362</v>
      </c>
      <c r="D68" s="21">
        <f>'Höst 2002'!G65</f>
        <v>391</v>
      </c>
      <c r="E68" s="21">
        <f>'Höst 2003'!G65</f>
        <v>428</v>
      </c>
      <c r="F68" s="21">
        <f>'Höst 2004'!F65</f>
        <v>481</v>
      </c>
      <c r="G68" s="21">
        <f>'Höst 2005'!F62</f>
        <v>572</v>
      </c>
      <c r="H68" s="21">
        <f>'Höst 2006'!E65</f>
        <v>617</v>
      </c>
      <c r="I68" s="21">
        <f>'Höst 2007'!E65</f>
        <v>722</v>
      </c>
      <c r="J68" s="21">
        <f>'Höst 2008'!E65</f>
        <v>658</v>
      </c>
      <c r="K68" s="21"/>
      <c r="L68" s="21"/>
      <c r="M68" s="21"/>
      <c r="N68" s="21"/>
      <c r="O68" s="21"/>
      <c r="P68" s="135"/>
    </row>
    <row r="69" spans="1:16" ht="15.75">
      <c r="A69" s="24"/>
      <c r="B69" s="16"/>
      <c r="C69" s="20"/>
      <c r="D69" s="21"/>
      <c r="E69" s="16"/>
      <c r="F69" s="21"/>
      <c r="G69" s="21"/>
      <c r="H69" s="21"/>
      <c r="I69" s="21"/>
      <c r="J69" s="21"/>
      <c r="K69" s="16"/>
      <c r="L69" s="21"/>
      <c r="M69" s="21"/>
      <c r="N69" s="21"/>
      <c r="O69" s="21"/>
      <c r="P69" s="135"/>
    </row>
    <row r="70" spans="1:16" ht="15.75">
      <c r="A70" s="24" t="s">
        <v>41</v>
      </c>
      <c r="B70" s="20">
        <f aca="true" t="shared" si="1" ref="B70:O70">SUM(B6:B68)</f>
        <v>80755</v>
      </c>
      <c r="C70" s="20">
        <f t="shared" si="1"/>
        <v>100242</v>
      </c>
      <c r="D70" s="20">
        <f t="shared" si="1"/>
        <v>113678</v>
      </c>
      <c r="E70" s="20">
        <f t="shared" si="1"/>
        <v>29844</v>
      </c>
      <c r="F70" s="20">
        <f t="shared" si="1"/>
        <v>29080</v>
      </c>
      <c r="G70" s="20">
        <f t="shared" si="1"/>
        <v>144528</v>
      </c>
      <c r="H70" s="20">
        <f t="shared" si="1"/>
        <v>147886</v>
      </c>
      <c r="I70" s="20">
        <f t="shared" si="1"/>
        <v>160826</v>
      </c>
      <c r="J70" s="20">
        <f t="shared" si="1"/>
        <v>176130</v>
      </c>
      <c r="K70" s="20">
        <f t="shared" si="1"/>
        <v>175844</v>
      </c>
      <c r="L70" s="20">
        <f t="shared" si="1"/>
        <v>174779</v>
      </c>
      <c r="M70" s="20">
        <f t="shared" si="1"/>
        <v>192720</v>
      </c>
      <c r="N70" s="20"/>
      <c r="O70" s="20">
        <f t="shared" si="1"/>
        <v>208888</v>
      </c>
      <c r="P70" s="135">
        <f>100*(O70/M70)-100</f>
        <v>8.389373183893724</v>
      </c>
    </row>
    <row r="71" spans="1:16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5.75">
      <c r="A72" s="20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5.75">
      <c r="A73" s="50" t="s">
        <v>77</v>
      </c>
      <c r="B73" s="51"/>
      <c r="C73" s="51"/>
      <c r="D73" s="51"/>
      <c r="E73" s="143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0" ht="15.75">
      <c r="A74" s="141" t="s">
        <v>98</v>
      </c>
      <c r="B74" s="141"/>
      <c r="C74" s="141"/>
      <c r="D74" s="141"/>
      <c r="E74" s="141"/>
      <c r="F74" s="141"/>
      <c r="G74" s="141"/>
      <c r="H74" s="141"/>
      <c r="I74" s="141"/>
      <c r="J74" s="141"/>
    </row>
    <row r="75" spans="1:10" ht="15.75">
      <c r="A75" s="141" t="s">
        <v>99</v>
      </c>
      <c r="B75" s="142"/>
      <c r="C75" s="142"/>
      <c r="D75" s="142"/>
      <c r="E75" s="142"/>
      <c r="F75" s="142"/>
      <c r="G75" s="142"/>
      <c r="H75" s="142"/>
      <c r="I75" s="142"/>
      <c r="J75" s="142"/>
    </row>
  </sheetData>
  <sheetProtection/>
  <printOptions/>
  <pageMargins left="0.35433070866141736" right="0.31496062992125984" top="0" bottom="0" header="0" footer="0"/>
  <pageSetup horizontalDpi="600" verticalDpi="600" orientation="portrait" paperSize="8" scale="95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G50" sqref="G50:G51"/>
    </sheetView>
  </sheetViews>
  <sheetFormatPr defaultColWidth="9.00390625" defaultRowHeight="15.75"/>
  <cols>
    <col min="1" max="1" width="10.625" style="0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7" ht="15.75">
      <c r="A5" s="5" t="s">
        <v>42</v>
      </c>
      <c r="B5" s="27" t="s">
        <v>43</v>
      </c>
      <c r="C5" s="28" t="s">
        <v>44</v>
      </c>
      <c r="D5" s="28" t="s">
        <v>45</v>
      </c>
      <c r="E5" s="28" t="s">
        <v>46</v>
      </c>
      <c r="F5" s="28" t="s">
        <v>47</v>
      </c>
      <c r="G5" s="6" t="s">
        <v>48</v>
      </c>
    </row>
    <row r="6" spans="1:10" ht="15.75">
      <c r="A6" s="5" t="s">
        <v>30</v>
      </c>
      <c r="B6" s="29">
        <v>147</v>
      </c>
      <c r="C6" s="31"/>
      <c r="D6" s="34"/>
      <c r="E6" s="35"/>
      <c r="F6" s="34"/>
      <c r="G6" s="25">
        <f aca="true" t="shared" si="0" ref="G6:G46">SUM(B6:F6)</f>
        <v>147</v>
      </c>
      <c r="J6" s="7"/>
    </row>
    <row r="7" spans="1:7" ht="15.75">
      <c r="A7" s="5" t="s">
        <v>36</v>
      </c>
      <c r="B7" s="29">
        <v>358</v>
      </c>
      <c r="C7" s="31"/>
      <c r="D7" s="35"/>
      <c r="E7" s="40">
        <v>280</v>
      </c>
      <c r="F7" s="34"/>
      <c r="G7" s="25">
        <f t="shared" si="0"/>
        <v>638</v>
      </c>
    </row>
    <row r="8" spans="1:7" ht="15.75">
      <c r="A8" s="8" t="s">
        <v>15</v>
      </c>
      <c r="B8" s="36"/>
      <c r="C8" s="31"/>
      <c r="D8" s="35"/>
      <c r="E8" s="40">
        <v>547</v>
      </c>
      <c r="F8" s="34"/>
      <c r="G8" s="25">
        <f t="shared" si="0"/>
        <v>547</v>
      </c>
    </row>
    <row r="9" spans="1:7" ht="15.75">
      <c r="A9" s="5" t="s">
        <v>3</v>
      </c>
      <c r="B9" s="29">
        <v>900</v>
      </c>
      <c r="C9" s="31"/>
      <c r="D9" s="35"/>
      <c r="E9" s="35"/>
      <c r="F9" s="34"/>
      <c r="G9" s="25">
        <f t="shared" si="0"/>
        <v>900</v>
      </c>
    </row>
    <row r="10" spans="1:7" ht="15.75">
      <c r="A10" s="5" t="s">
        <v>69</v>
      </c>
      <c r="B10" s="36"/>
      <c r="C10" s="31"/>
      <c r="D10" s="35"/>
      <c r="E10" s="35"/>
      <c r="F10" s="30">
        <v>30</v>
      </c>
      <c r="G10" s="25">
        <f t="shared" si="0"/>
        <v>30</v>
      </c>
    </row>
    <row r="11" spans="1:7" ht="15.75">
      <c r="A11" s="5" t="s">
        <v>18</v>
      </c>
      <c r="B11" s="29">
        <v>344</v>
      </c>
      <c r="C11" s="31"/>
      <c r="D11" s="35"/>
      <c r="E11" s="35"/>
      <c r="F11" s="34"/>
      <c r="G11" s="25">
        <f t="shared" si="0"/>
        <v>344</v>
      </c>
    </row>
    <row r="12" spans="1:7" ht="15.75">
      <c r="A12" s="5" t="s">
        <v>9</v>
      </c>
      <c r="B12" s="29">
        <v>2395</v>
      </c>
      <c r="C12" s="31">
        <v>500</v>
      </c>
      <c r="D12" s="35"/>
      <c r="E12" s="40">
        <v>455</v>
      </c>
      <c r="F12" s="30">
        <v>128</v>
      </c>
      <c r="G12" s="25">
        <f t="shared" si="0"/>
        <v>3478</v>
      </c>
    </row>
    <row r="13" spans="1:7" ht="15.75">
      <c r="A13" s="5" t="s">
        <v>33</v>
      </c>
      <c r="B13" s="29">
        <v>159</v>
      </c>
      <c r="C13" s="31"/>
      <c r="D13" s="35"/>
      <c r="E13" s="35"/>
      <c r="F13" s="34"/>
      <c r="G13" s="25">
        <f t="shared" si="0"/>
        <v>159</v>
      </c>
    </row>
    <row r="14" spans="1:7" ht="15.75">
      <c r="A14" s="5" t="s">
        <v>21</v>
      </c>
      <c r="B14" s="29">
        <v>204</v>
      </c>
      <c r="C14" s="31"/>
      <c r="D14" s="35"/>
      <c r="E14" s="35"/>
      <c r="F14" s="34"/>
      <c r="G14" s="25">
        <f t="shared" si="0"/>
        <v>204</v>
      </c>
    </row>
    <row r="15" spans="1:7" ht="15.75">
      <c r="A15" s="5" t="s">
        <v>17</v>
      </c>
      <c r="B15" s="29">
        <v>600</v>
      </c>
      <c r="C15" s="31"/>
      <c r="D15" s="35"/>
      <c r="E15" s="35"/>
      <c r="F15" s="34"/>
      <c r="G15" s="25">
        <f t="shared" si="0"/>
        <v>600</v>
      </c>
    </row>
    <row r="16" spans="1:7" ht="15.75">
      <c r="A16" s="8" t="s">
        <v>61</v>
      </c>
      <c r="B16" s="36"/>
      <c r="C16" s="32"/>
      <c r="D16" s="37">
        <v>63</v>
      </c>
      <c r="E16" s="39"/>
      <c r="F16" s="38"/>
      <c r="G16" s="26">
        <f t="shared" si="0"/>
        <v>63</v>
      </c>
    </row>
    <row r="17" spans="1:7" ht="15.75">
      <c r="A17" s="5" t="s">
        <v>24</v>
      </c>
      <c r="B17" s="29">
        <v>5489</v>
      </c>
      <c r="C17" s="31">
        <v>1875</v>
      </c>
      <c r="D17" s="35"/>
      <c r="E17" s="40">
        <v>1952</v>
      </c>
      <c r="F17" s="30">
        <v>436</v>
      </c>
      <c r="G17" s="25">
        <f t="shared" si="0"/>
        <v>9752</v>
      </c>
    </row>
    <row r="18" spans="1:7" ht="15.75">
      <c r="A18" s="5" t="s">
        <v>5</v>
      </c>
      <c r="B18" s="29">
        <v>989</v>
      </c>
      <c r="C18" s="31"/>
      <c r="D18" s="35"/>
      <c r="E18" s="35"/>
      <c r="F18" s="34"/>
      <c r="G18" s="25">
        <f t="shared" si="0"/>
        <v>989</v>
      </c>
    </row>
    <row r="19" spans="1:7" ht="15.75">
      <c r="A19" s="5" t="s">
        <v>19</v>
      </c>
      <c r="B19" s="29">
        <v>256</v>
      </c>
      <c r="C19" s="31"/>
      <c r="D19" s="35"/>
      <c r="E19" s="35"/>
      <c r="F19" s="34"/>
      <c r="G19" s="25">
        <f t="shared" si="0"/>
        <v>256</v>
      </c>
    </row>
    <row r="20" spans="1:7" ht="15.75">
      <c r="A20" s="8" t="s">
        <v>12</v>
      </c>
      <c r="B20" s="36"/>
      <c r="C20" s="31">
        <v>771</v>
      </c>
      <c r="D20" s="35"/>
      <c r="E20" s="40">
        <v>2863</v>
      </c>
      <c r="F20" s="30">
        <v>378</v>
      </c>
      <c r="G20" s="25">
        <f t="shared" si="0"/>
        <v>4012</v>
      </c>
    </row>
    <row r="21" spans="1:7" ht="15.75">
      <c r="A21" s="5" t="s">
        <v>11</v>
      </c>
      <c r="B21" s="29">
        <v>1865</v>
      </c>
      <c r="C21" s="31">
        <v>406</v>
      </c>
      <c r="D21" s="35"/>
      <c r="E21" s="40">
        <v>407</v>
      </c>
      <c r="F21" s="30">
        <v>155</v>
      </c>
      <c r="G21" s="25">
        <f t="shared" si="0"/>
        <v>2833</v>
      </c>
    </row>
    <row r="22" spans="1:7" ht="15.75">
      <c r="A22" s="5" t="s">
        <v>63</v>
      </c>
      <c r="B22" s="36"/>
      <c r="C22" s="32"/>
      <c r="D22" s="37">
        <v>6</v>
      </c>
      <c r="E22" s="39"/>
      <c r="F22" s="38"/>
      <c r="G22" s="26">
        <f t="shared" si="0"/>
        <v>6</v>
      </c>
    </row>
    <row r="23" spans="1:7" ht="15.75">
      <c r="A23" s="5" t="s">
        <v>27</v>
      </c>
      <c r="B23" s="29">
        <v>256</v>
      </c>
      <c r="C23" s="31"/>
      <c r="D23" s="35"/>
      <c r="E23" s="35"/>
      <c r="F23" s="34"/>
      <c r="G23" s="25">
        <f t="shared" si="0"/>
        <v>256</v>
      </c>
    </row>
    <row r="24" spans="1:7" ht="15.75">
      <c r="A24" s="5" t="s">
        <v>38</v>
      </c>
      <c r="B24" s="36"/>
      <c r="C24" s="31"/>
      <c r="D24" s="35"/>
      <c r="E24" s="40">
        <v>714</v>
      </c>
      <c r="F24" s="34"/>
      <c r="G24" s="25">
        <f t="shared" si="0"/>
        <v>714</v>
      </c>
    </row>
    <row r="25" spans="1:7" ht="15.75">
      <c r="A25" s="8" t="s">
        <v>14</v>
      </c>
      <c r="B25" s="36"/>
      <c r="C25" s="31">
        <v>1322</v>
      </c>
      <c r="D25" s="35"/>
      <c r="E25" s="40">
        <v>3102</v>
      </c>
      <c r="F25" s="34"/>
      <c r="G25" s="25">
        <f t="shared" si="0"/>
        <v>4424</v>
      </c>
    </row>
    <row r="26" spans="1:7" ht="15.75">
      <c r="A26" s="5" t="s">
        <v>16</v>
      </c>
      <c r="B26" s="29">
        <v>2054</v>
      </c>
      <c r="C26" s="31">
        <v>92</v>
      </c>
      <c r="D26" s="35"/>
      <c r="E26" s="35"/>
      <c r="F26" s="34"/>
      <c r="G26" s="25">
        <f t="shared" si="0"/>
        <v>2146</v>
      </c>
    </row>
    <row r="27" spans="1:7" ht="15.75">
      <c r="A27" s="5" t="s">
        <v>56</v>
      </c>
      <c r="B27" s="36"/>
      <c r="C27" s="32"/>
      <c r="D27" s="37">
        <v>64</v>
      </c>
      <c r="E27" s="39"/>
      <c r="F27" s="38"/>
      <c r="G27" s="26">
        <f t="shared" si="0"/>
        <v>64</v>
      </c>
    </row>
    <row r="28" spans="1:7" ht="15.75">
      <c r="A28" s="5" t="s">
        <v>20</v>
      </c>
      <c r="B28" s="29">
        <v>1978</v>
      </c>
      <c r="C28" s="31">
        <v>646</v>
      </c>
      <c r="D28" s="35"/>
      <c r="E28" s="35"/>
      <c r="F28" s="31">
        <v>142</v>
      </c>
      <c r="G28" s="25">
        <f t="shared" si="0"/>
        <v>2766</v>
      </c>
    </row>
    <row r="29" spans="1:7" ht="15.75">
      <c r="A29" s="5" t="s">
        <v>6</v>
      </c>
      <c r="B29" s="29">
        <v>11915</v>
      </c>
      <c r="C29" s="31">
        <v>3039</v>
      </c>
      <c r="D29" s="35"/>
      <c r="E29" s="40">
        <v>1359</v>
      </c>
      <c r="F29" s="31">
        <v>528</v>
      </c>
      <c r="G29" s="25">
        <f t="shared" si="0"/>
        <v>16841</v>
      </c>
    </row>
    <row r="30" spans="1:7" ht="15.75">
      <c r="A30" s="5" t="s">
        <v>59</v>
      </c>
      <c r="B30" s="36"/>
      <c r="C30" s="32"/>
      <c r="D30" s="37">
        <v>28</v>
      </c>
      <c r="E30" s="39"/>
      <c r="F30" s="38"/>
      <c r="G30" s="26">
        <f t="shared" si="0"/>
        <v>28</v>
      </c>
    </row>
    <row r="31" spans="1:7" ht="15.75">
      <c r="A31" s="5" t="s">
        <v>2</v>
      </c>
      <c r="B31" s="29">
        <v>13930</v>
      </c>
      <c r="C31" s="31">
        <v>13124</v>
      </c>
      <c r="D31" s="35"/>
      <c r="E31" s="40">
        <v>1535</v>
      </c>
      <c r="F31" s="30">
        <v>389</v>
      </c>
      <c r="G31" s="25">
        <f>SUM(B31:F31)</f>
        <v>28978</v>
      </c>
    </row>
    <row r="32" spans="1:7" ht="15.75">
      <c r="A32" s="5" t="s">
        <v>25</v>
      </c>
      <c r="B32" s="29">
        <v>275</v>
      </c>
      <c r="C32" s="31"/>
      <c r="D32" s="35"/>
      <c r="E32" s="35"/>
      <c r="F32" s="34"/>
      <c r="G32" s="25">
        <f t="shared" si="0"/>
        <v>275</v>
      </c>
    </row>
    <row r="33" spans="1:7" ht="15.75">
      <c r="A33" s="5" t="s">
        <v>35</v>
      </c>
      <c r="B33" s="29">
        <v>325</v>
      </c>
      <c r="C33" s="31"/>
      <c r="D33" s="35"/>
      <c r="E33" s="40">
        <v>211</v>
      </c>
      <c r="F33" s="34"/>
      <c r="G33" s="25">
        <f t="shared" si="0"/>
        <v>536</v>
      </c>
    </row>
    <row r="34" spans="1:7" ht="15.75">
      <c r="A34" s="5" t="s">
        <v>51</v>
      </c>
      <c r="B34" s="29">
        <v>277</v>
      </c>
      <c r="C34" s="31"/>
      <c r="D34" s="35"/>
      <c r="E34" s="35"/>
      <c r="F34" s="34"/>
      <c r="G34" s="25">
        <f t="shared" si="0"/>
        <v>277</v>
      </c>
    </row>
    <row r="35" spans="1:7" ht="15.75">
      <c r="A35" s="5" t="s">
        <v>68</v>
      </c>
      <c r="B35" s="36"/>
      <c r="C35" s="31"/>
      <c r="D35" s="35"/>
      <c r="E35" s="35"/>
      <c r="F35" s="30">
        <v>189</v>
      </c>
      <c r="G35" s="25">
        <f t="shared" si="0"/>
        <v>189</v>
      </c>
    </row>
    <row r="36" spans="1:7" ht="15.75">
      <c r="A36" s="5" t="s">
        <v>50</v>
      </c>
      <c r="B36" s="29">
        <v>474</v>
      </c>
      <c r="C36" s="31"/>
      <c r="D36" s="35"/>
      <c r="E36" s="35"/>
      <c r="F36" s="34"/>
      <c r="G36" s="25">
        <f t="shared" si="0"/>
        <v>474</v>
      </c>
    </row>
    <row r="37" spans="1:7" ht="15.75">
      <c r="A37" s="5" t="s">
        <v>39</v>
      </c>
      <c r="B37" s="36"/>
      <c r="C37" s="31"/>
      <c r="D37" s="35"/>
      <c r="E37" s="40">
        <v>782</v>
      </c>
      <c r="F37" s="34"/>
      <c r="G37" s="25">
        <f t="shared" si="0"/>
        <v>782</v>
      </c>
    </row>
    <row r="38" spans="1:7" ht="15.75">
      <c r="A38" s="5" t="s">
        <v>34</v>
      </c>
      <c r="B38" s="29">
        <v>397</v>
      </c>
      <c r="C38" s="31"/>
      <c r="D38" s="35"/>
      <c r="E38" s="40">
        <v>323</v>
      </c>
      <c r="F38" s="34"/>
      <c r="G38" s="25">
        <f t="shared" si="0"/>
        <v>720</v>
      </c>
    </row>
    <row r="39" spans="1:7" ht="15.75">
      <c r="A39" s="5" t="s">
        <v>23</v>
      </c>
      <c r="B39" s="29">
        <v>843</v>
      </c>
      <c r="C39" s="31"/>
      <c r="D39" s="35"/>
      <c r="E39" s="40">
        <v>46</v>
      </c>
      <c r="F39" s="34"/>
      <c r="G39" s="25">
        <f t="shared" si="0"/>
        <v>889</v>
      </c>
    </row>
    <row r="40" spans="1:7" ht="15.75">
      <c r="A40" s="5" t="s">
        <v>22</v>
      </c>
      <c r="B40" s="29">
        <v>204</v>
      </c>
      <c r="C40" s="31"/>
      <c r="D40" s="35"/>
      <c r="E40" s="35"/>
      <c r="F40" s="34"/>
      <c r="G40" s="25">
        <f t="shared" si="0"/>
        <v>204</v>
      </c>
    </row>
    <row r="41" spans="1:7" ht="15.75">
      <c r="A41" s="5" t="s">
        <v>54</v>
      </c>
      <c r="B41" s="29">
        <v>363</v>
      </c>
      <c r="C41" s="31"/>
      <c r="D41" s="35"/>
      <c r="E41" s="35"/>
      <c r="F41" s="34"/>
      <c r="G41" s="25">
        <f t="shared" si="0"/>
        <v>363</v>
      </c>
    </row>
    <row r="42" spans="1:7" ht="15.75">
      <c r="A42" s="5" t="s">
        <v>64</v>
      </c>
      <c r="B42" s="36"/>
      <c r="C42" s="32"/>
      <c r="D42" s="37">
        <v>212</v>
      </c>
      <c r="E42" s="39"/>
      <c r="F42" s="38"/>
      <c r="G42" s="26">
        <f t="shared" si="0"/>
        <v>212</v>
      </c>
    </row>
    <row r="43" spans="1:7" ht="15.75">
      <c r="A43" s="5" t="s">
        <v>53</v>
      </c>
      <c r="B43" s="29">
        <v>1436</v>
      </c>
      <c r="C43" s="31"/>
      <c r="D43" s="35"/>
      <c r="E43" s="35"/>
      <c r="F43" s="34"/>
      <c r="G43" s="25">
        <f t="shared" si="0"/>
        <v>1436</v>
      </c>
    </row>
    <row r="44" spans="1:7" ht="15.75">
      <c r="A44" s="5" t="s">
        <v>60</v>
      </c>
      <c r="B44" s="36"/>
      <c r="C44" s="32"/>
      <c r="D44" s="37">
        <v>58</v>
      </c>
      <c r="E44" s="39"/>
      <c r="F44" s="38"/>
      <c r="G44" s="26">
        <f t="shared" si="0"/>
        <v>58</v>
      </c>
    </row>
    <row r="45" spans="1:7" ht="15.75">
      <c r="A45" s="5" t="s">
        <v>57</v>
      </c>
      <c r="B45" s="36"/>
      <c r="C45" s="32"/>
      <c r="D45" s="37">
        <v>10</v>
      </c>
      <c r="E45" s="39"/>
      <c r="F45" s="38"/>
      <c r="G45" s="26">
        <f t="shared" si="0"/>
        <v>10</v>
      </c>
    </row>
    <row r="46" spans="1:7" ht="15.75">
      <c r="A46" s="5" t="s">
        <v>10</v>
      </c>
      <c r="B46" s="29">
        <v>572</v>
      </c>
      <c r="C46" s="31"/>
      <c r="D46" s="35"/>
      <c r="E46" s="35"/>
      <c r="F46" s="34"/>
      <c r="G46" s="25">
        <f t="shared" si="0"/>
        <v>572</v>
      </c>
    </row>
    <row r="47" spans="1:7" ht="15.75">
      <c r="A47" s="5" t="s">
        <v>7</v>
      </c>
      <c r="B47" s="29">
        <v>198</v>
      </c>
      <c r="C47" s="31"/>
      <c r="D47" s="35"/>
      <c r="E47" s="35"/>
      <c r="F47" s="34"/>
      <c r="G47" s="25">
        <f aca="true" t="shared" si="1" ref="G47:G65">SUM(B47:F47)</f>
        <v>198</v>
      </c>
    </row>
    <row r="48" spans="1:7" ht="15.75">
      <c r="A48" s="5" t="s">
        <v>65</v>
      </c>
      <c r="B48" s="29">
        <v>199</v>
      </c>
      <c r="C48" s="31"/>
      <c r="D48" s="35"/>
      <c r="E48" s="35"/>
      <c r="F48" s="34"/>
      <c r="G48" s="25">
        <f t="shared" si="1"/>
        <v>199</v>
      </c>
    </row>
    <row r="49" spans="1:7" ht="15.75">
      <c r="A49" s="5" t="s">
        <v>52</v>
      </c>
      <c r="B49" s="29">
        <v>368</v>
      </c>
      <c r="C49" s="31"/>
      <c r="D49" s="35"/>
      <c r="E49" s="35"/>
      <c r="F49" s="34"/>
      <c r="G49" s="25">
        <f t="shared" si="1"/>
        <v>368</v>
      </c>
    </row>
    <row r="50" spans="1:7" ht="15.75">
      <c r="A50" s="5" t="s">
        <v>71</v>
      </c>
      <c r="B50" s="29"/>
      <c r="C50" s="31">
        <v>2477</v>
      </c>
      <c r="D50" s="35"/>
      <c r="E50" s="40">
        <v>49</v>
      </c>
      <c r="F50" s="34"/>
      <c r="G50" s="25">
        <f t="shared" si="1"/>
        <v>2526</v>
      </c>
    </row>
    <row r="51" spans="1:7" ht="15.75">
      <c r="A51" s="5" t="s">
        <v>88</v>
      </c>
      <c r="B51" s="29"/>
      <c r="C51" s="31"/>
      <c r="D51" s="35"/>
      <c r="E51" s="40"/>
      <c r="F51" s="34"/>
      <c r="G51" s="25">
        <f t="shared" si="1"/>
        <v>0</v>
      </c>
    </row>
    <row r="52" spans="1:7" ht="15.75">
      <c r="A52" s="5" t="s">
        <v>29</v>
      </c>
      <c r="B52" s="29">
        <v>679</v>
      </c>
      <c r="C52" s="31"/>
      <c r="D52" s="35"/>
      <c r="E52" s="35"/>
      <c r="F52" s="34"/>
      <c r="G52" s="25">
        <f t="shared" si="1"/>
        <v>679</v>
      </c>
    </row>
    <row r="53" spans="1:7" ht="15.75">
      <c r="A53" s="5" t="s">
        <v>58</v>
      </c>
      <c r="B53" s="36"/>
      <c r="C53" s="32"/>
      <c r="D53" s="37">
        <v>174</v>
      </c>
      <c r="E53" s="39"/>
      <c r="F53" s="38"/>
      <c r="G53" s="26">
        <f t="shared" si="1"/>
        <v>174</v>
      </c>
    </row>
    <row r="54" spans="1:7" ht="15.75">
      <c r="A54" s="5" t="s">
        <v>40</v>
      </c>
      <c r="B54" s="36"/>
      <c r="C54" s="31"/>
      <c r="D54" s="35"/>
      <c r="E54" s="40">
        <v>309</v>
      </c>
      <c r="F54" s="34"/>
      <c r="G54" s="25">
        <f t="shared" si="1"/>
        <v>309</v>
      </c>
    </row>
    <row r="55" spans="1:7" ht="15.75">
      <c r="A55" s="5" t="s">
        <v>31</v>
      </c>
      <c r="B55" s="29">
        <v>120</v>
      </c>
      <c r="C55" s="31"/>
      <c r="D55" s="35"/>
      <c r="E55" s="35"/>
      <c r="F55" s="34"/>
      <c r="G55" s="25">
        <f t="shared" si="1"/>
        <v>120</v>
      </c>
    </row>
    <row r="56" spans="1:7" ht="15.75">
      <c r="A56" s="5" t="s">
        <v>32</v>
      </c>
      <c r="B56" s="29">
        <v>140</v>
      </c>
      <c r="C56" s="31"/>
      <c r="D56" s="35"/>
      <c r="E56" s="35"/>
      <c r="F56" s="34"/>
      <c r="G56" s="25">
        <f t="shared" si="1"/>
        <v>140</v>
      </c>
    </row>
    <row r="57" spans="1:7" ht="15.75">
      <c r="A57" s="5" t="s">
        <v>13</v>
      </c>
      <c r="B57" s="36"/>
      <c r="C57" s="31">
        <v>188</v>
      </c>
      <c r="D57" s="35"/>
      <c r="E57" s="40">
        <v>279</v>
      </c>
      <c r="F57" s="34"/>
      <c r="G57" s="25">
        <f t="shared" si="1"/>
        <v>467</v>
      </c>
    </row>
    <row r="58" spans="1:7" ht="15.75">
      <c r="A58" s="5" t="s">
        <v>55</v>
      </c>
      <c r="B58" s="29">
        <v>2276</v>
      </c>
      <c r="C58" s="31"/>
      <c r="D58" s="40">
        <v>315</v>
      </c>
      <c r="E58" s="35"/>
      <c r="F58" s="34"/>
      <c r="G58" s="25">
        <f t="shared" si="1"/>
        <v>2591</v>
      </c>
    </row>
    <row r="59" spans="1:7" ht="15.75">
      <c r="A59" s="5" t="s">
        <v>4</v>
      </c>
      <c r="B59" s="29">
        <v>911</v>
      </c>
      <c r="C59" s="31"/>
      <c r="D59" s="35"/>
      <c r="E59" s="35"/>
      <c r="F59" s="34"/>
      <c r="G59" s="25">
        <f t="shared" si="1"/>
        <v>911</v>
      </c>
    </row>
    <row r="60" spans="1:7" ht="15.75">
      <c r="A60" s="5" t="s">
        <v>37</v>
      </c>
      <c r="B60" s="29">
        <v>189</v>
      </c>
      <c r="C60" s="31"/>
      <c r="D60" s="35"/>
      <c r="E60" s="40">
        <v>363</v>
      </c>
      <c r="F60" s="34"/>
      <c r="G60" s="25">
        <f t="shared" si="1"/>
        <v>552</v>
      </c>
    </row>
    <row r="61" spans="1:7" ht="15.75">
      <c r="A61" s="5" t="s">
        <v>28</v>
      </c>
      <c r="B61" s="29">
        <v>1520</v>
      </c>
      <c r="C61" s="31"/>
      <c r="D61" s="35"/>
      <c r="E61" s="35"/>
      <c r="F61" s="30">
        <v>131</v>
      </c>
      <c r="G61" s="25">
        <f t="shared" si="1"/>
        <v>1651</v>
      </c>
    </row>
    <row r="62" spans="1:7" ht="15.75">
      <c r="A62" s="5" t="s">
        <v>62</v>
      </c>
      <c r="B62" s="36"/>
      <c r="C62" s="32"/>
      <c r="D62" s="37">
        <v>15</v>
      </c>
      <c r="E62" s="39"/>
      <c r="F62" s="38"/>
      <c r="G62" s="26">
        <f t="shared" si="1"/>
        <v>15</v>
      </c>
    </row>
    <row r="63" spans="1:7" ht="15.75">
      <c r="A63" s="5" t="s">
        <v>26</v>
      </c>
      <c r="B63" s="29">
        <v>495</v>
      </c>
      <c r="C63" s="31"/>
      <c r="D63" s="35"/>
      <c r="E63" s="35"/>
      <c r="F63" s="34"/>
      <c r="G63" s="25">
        <f t="shared" si="1"/>
        <v>495</v>
      </c>
    </row>
    <row r="64" spans="1:7" ht="15.75">
      <c r="A64" s="5" t="s">
        <v>8</v>
      </c>
      <c r="B64" s="29">
        <v>313</v>
      </c>
      <c r="C64" s="31"/>
      <c r="D64" s="35"/>
      <c r="E64" s="35"/>
      <c r="F64" s="34"/>
      <c r="G64" s="25">
        <f t="shared" si="1"/>
        <v>313</v>
      </c>
    </row>
    <row r="65" spans="1:7" ht="15.75">
      <c r="A65" s="5" t="s">
        <v>49</v>
      </c>
      <c r="B65" s="29">
        <v>362</v>
      </c>
      <c r="C65" s="31"/>
      <c r="D65" s="35"/>
      <c r="E65" s="35"/>
      <c r="F65" s="34"/>
      <c r="G65" s="25">
        <f t="shared" si="1"/>
        <v>362</v>
      </c>
    </row>
    <row r="66" ht="15.75">
      <c r="B66" s="14"/>
    </row>
    <row r="67" ht="15.75">
      <c r="B67" s="14"/>
    </row>
    <row r="68" ht="15.75">
      <c r="B68" s="14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400" verticalDpi="400" orientation="portrait" paperSize="9" scale="8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G50" sqref="G50:G51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7" ht="15.75">
      <c r="A5" s="5" t="s">
        <v>42</v>
      </c>
      <c r="B5" s="27" t="s">
        <v>43</v>
      </c>
      <c r="C5" s="28" t="s">
        <v>44</v>
      </c>
      <c r="D5" s="28" t="s">
        <v>45</v>
      </c>
      <c r="E5" s="28" t="s">
        <v>46</v>
      </c>
      <c r="F5" s="28" t="s">
        <v>47</v>
      </c>
      <c r="G5" s="6" t="s">
        <v>48</v>
      </c>
    </row>
    <row r="6" spans="1:10" ht="15.75">
      <c r="A6" s="5" t="s">
        <v>30</v>
      </c>
      <c r="B6" s="29">
        <v>183</v>
      </c>
      <c r="C6" s="31"/>
      <c r="D6" s="34"/>
      <c r="E6" s="35"/>
      <c r="F6" s="34"/>
      <c r="G6" s="25">
        <f aca="true" t="shared" si="0" ref="G6:G36">SUM(B6:F6)</f>
        <v>183</v>
      </c>
      <c r="J6" s="7"/>
    </row>
    <row r="7" spans="1:7" ht="15.75">
      <c r="A7" s="5" t="s">
        <v>36</v>
      </c>
      <c r="B7" s="29">
        <v>400</v>
      </c>
      <c r="C7" s="31"/>
      <c r="D7" s="35"/>
      <c r="E7" s="40">
        <v>318</v>
      </c>
      <c r="F7" s="34"/>
      <c r="G7" s="25">
        <f t="shared" si="0"/>
        <v>718</v>
      </c>
    </row>
    <row r="8" spans="1:7" ht="15.75">
      <c r="A8" s="8" t="s">
        <v>15</v>
      </c>
      <c r="B8" s="36"/>
      <c r="C8" s="31"/>
      <c r="D8" s="35"/>
      <c r="E8" s="40">
        <v>617</v>
      </c>
      <c r="F8" s="34"/>
      <c r="G8" s="25">
        <f t="shared" si="0"/>
        <v>617</v>
      </c>
    </row>
    <row r="9" spans="1:7" ht="15.75">
      <c r="A9" s="5" t="s">
        <v>3</v>
      </c>
      <c r="B9" s="29">
        <v>984</v>
      </c>
      <c r="C9" s="31"/>
      <c r="D9" s="35"/>
      <c r="E9" s="35"/>
      <c r="F9" s="34"/>
      <c r="G9" s="25">
        <f t="shared" si="0"/>
        <v>984</v>
      </c>
    </row>
    <row r="10" spans="1:7" ht="15.75">
      <c r="A10" s="5" t="s">
        <v>69</v>
      </c>
      <c r="B10" s="36"/>
      <c r="C10" s="31">
        <v>283</v>
      </c>
      <c r="D10" s="35"/>
      <c r="E10" s="35"/>
      <c r="F10" s="30"/>
      <c r="G10" s="25">
        <f t="shared" si="0"/>
        <v>283</v>
      </c>
    </row>
    <row r="11" spans="1:7" ht="15.75">
      <c r="A11" s="5" t="s">
        <v>18</v>
      </c>
      <c r="B11" s="29">
        <v>399</v>
      </c>
      <c r="C11" s="31"/>
      <c r="D11" s="35"/>
      <c r="E11" s="35"/>
      <c r="F11" s="34"/>
      <c r="G11" s="25">
        <f t="shared" si="0"/>
        <v>399</v>
      </c>
    </row>
    <row r="12" spans="1:7" ht="15.75">
      <c r="A12" s="5" t="s">
        <v>9</v>
      </c>
      <c r="B12" s="29">
        <v>2476</v>
      </c>
      <c r="C12" s="31">
        <v>936</v>
      </c>
      <c r="D12" s="35"/>
      <c r="E12" s="40">
        <v>595</v>
      </c>
      <c r="F12" s="30">
        <v>75</v>
      </c>
      <c r="G12" s="25">
        <f t="shared" si="0"/>
        <v>4082</v>
      </c>
    </row>
    <row r="13" spans="1:7" ht="15.75">
      <c r="A13" s="5" t="s">
        <v>33</v>
      </c>
      <c r="B13" s="29">
        <v>182</v>
      </c>
      <c r="C13" s="31"/>
      <c r="D13" s="35"/>
      <c r="E13" s="35"/>
      <c r="F13" s="34"/>
      <c r="G13" s="25">
        <f t="shared" si="0"/>
        <v>182</v>
      </c>
    </row>
    <row r="14" spans="1:7" ht="15.75">
      <c r="A14" s="5" t="s">
        <v>21</v>
      </c>
      <c r="B14" s="29">
        <v>253</v>
      </c>
      <c r="C14" s="31"/>
      <c r="D14" s="35"/>
      <c r="E14" s="35"/>
      <c r="F14" s="34"/>
      <c r="G14" s="25">
        <f t="shared" si="0"/>
        <v>253</v>
      </c>
    </row>
    <row r="15" spans="1:7" ht="15.75">
      <c r="A15" s="5" t="s">
        <v>17</v>
      </c>
      <c r="B15" s="29">
        <v>591</v>
      </c>
      <c r="C15" s="31"/>
      <c r="D15" s="35"/>
      <c r="E15" s="35"/>
      <c r="F15" s="34"/>
      <c r="G15" s="25">
        <f t="shared" si="0"/>
        <v>591</v>
      </c>
    </row>
    <row r="16" spans="1:7" ht="15.75">
      <c r="A16" s="8" t="s">
        <v>61</v>
      </c>
      <c r="B16" s="36"/>
      <c r="C16" s="32"/>
      <c r="D16" s="37">
        <v>38</v>
      </c>
      <c r="E16" s="39"/>
      <c r="F16" s="38"/>
      <c r="G16" s="26">
        <f t="shared" si="0"/>
        <v>38</v>
      </c>
    </row>
    <row r="17" spans="1:7" ht="15.75">
      <c r="A17" s="5" t="s">
        <v>24</v>
      </c>
      <c r="B17" s="29">
        <v>5900</v>
      </c>
      <c r="C17" s="31">
        <v>3210</v>
      </c>
      <c r="D17" s="35"/>
      <c r="E17" s="40">
        <v>2046</v>
      </c>
      <c r="F17" s="30"/>
      <c r="G17" s="25">
        <f t="shared" si="0"/>
        <v>11156</v>
      </c>
    </row>
    <row r="18" spans="1:7" ht="15.75">
      <c r="A18" s="5" t="s">
        <v>5</v>
      </c>
      <c r="B18" s="29">
        <v>1090</v>
      </c>
      <c r="C18" s="31"/>
      <c r="D18" s="35"/>
      <c r="E18" s="35"/>
      <c r="F18" s="34"/>
      <c r="G18" s="25">
        <f t="shared" si="0"/>
        <v>1090</v>
      </c>
    </row>
    <row r="19" spans="1:7" ht="15.75">
      <c r="A19" s="5" t="s">
        <v>19</v>
      </c>
      <c r="B19" s="29">
        <v>310</v>
      </c>
      <c r="C19" s="31"/>
      <c r="D19" s="35"/>
      <c r="E19" s="35"/>
      <c r="F19" s="34"/>
      <c r="G19" s="25">
        <f t="shared" si="0"/>
        <v>310</v>
      </c>
    </row>
    <row r="20" spans="1:7" ht="15.75">
      <c r="A20" s="8" t="s">
        <v>12</v>
      </c>
      <c r="B20" s="36"/>
      <c r="C20" s="31">
        <v>1577</v>
      </c>
      <c r="D20" s="35"/>
      <c r="E20" s="40">
        <v>3107</v>
      </c>
      <c r="F20" s="30">
        <v>185</v>
      </c>
      <c r="G20" s="25">
        <f t="shared" si="0"/>
        <v>4869</v>
      </c>
    </row>
    <row r="21" spans="1:7" ht="15.75">
      <c r="A21" s="5" t="s">
        <v>11</v>
      </c>
      <c r="B21" s="29">
        <v>1945</v>
      </c>
      <c r="C21" s="31">
        <v>820</v>
      </c>
      <c r="D21" s="35"/>
      <c r="E21" s="40">
        <v>492</v>
      </c>
      <c r="F21" s="30">
        <v>88</v>
      </c>
      <c r="G21" s="25">
        <f t="shared" si="0"/>
        <v>3345</v>
      </c>
    </row>
    <row r="22" spans="1:7" ht="15.75">
      <c r="A22" s="5" t="s">
        <v>63</v>
      </c>
      <c r="B22" s="36"/>
      <c r="C22" s="32"/>
      <c r="D22" s="37">
        <v>1</v>
      </c>
      <c r="E22" s="39"/>
      <c r="F22" s="38"/>
      <c r="G22" s="26">
        <f t="shared" si="0"/>
        <v>1</v>
      </c>
    </row>
    <row r="23" spans="1:7" ht="15.75">
      <c r="A23" s="5" t="s">
        <v>27</v>
      </c>
      <c r="B23" s="29">
        <v>284</v>
      </c>
      <c r="C23" s="31"/>
      <c r="D23" s="35"/>
      <c r="E23" s="35"/>
      <c r="F23" s="34"/>
      <c r="G23" s="25">
        <f t="shared" si="0"/>
        <v>284</v>
      </c>
    </row>
    <row r="24" spans="1:7" ht="15.75">
      <c r="A24" s="5" t="s">
        <v>38</v>
      </c>
      <c r="B24" s="36"/>
      <c r="C24" s="31"/>
      <c r="D24" s="35"/>
      <c r="E24" s="40">
        <v>926</v>
      </c>
      <c r="F24" s="34"/>
      <c r="G24" s="25">
        <f t="shared" si="0"/>
        <v>926</v>
      </c>
    </row>
    <row r="25" spans="1:7" ht="15.75">
      <c r="A25" s="8" t="s">
        <v>14</v>
      </c>
      <c r="B25" s="36"/>
      <c r="C25" s="31">
        <v>1623</v>
      </c>
      <c r="D25" s="35"/>
      <c r="E25" s="40">
        <v>3399</v>
      </c>
      <c r="F25" s="34"/>
      <c r="G25" s="25">
        <f t="shared" si="0"/>
        <v>5022</v>
      </c>
    </row>
    <row r="26" spans="1:7" ht="15.75">
      <c r="A26" s="5" t="s">
        <v>16</v>
      </c>
      <c r="B26" s="29">
        <v>2269</v>
      </c>
      <c r="C26" s="31">
        <v>137</v>
      </c>
      <c r="D26" s="35"/>
      <c r="E26" s="35"/>
      <c r="F26" s="34"/>
      <c r="G26" s="25">
        <f t="shared" si="0"/>
        <v>2406</v>
      </c>
    </row>
    <row r="27" spans="1:7" ht="15.75">
      <c r="A27" s="5" t="s">
        <v>56</v>
      </c>
      <c r="B27" s="36"/>
      <c r="C27" s="32"/>
      <c r="D27" s="37">
        <v>73</v>
      </c>
      <c r="E27" s="39"/>
      <c r="F27" s="38"/>
      <c r="G27" s="26">
        <f t="shared" si="0"/>
        <v>73</v>
      </c>
    </row>
    <row r="28" spans="1:7" ht="15.75">
      <c r="A28" s="5" t="s">
        <v>20</v>
      </c>
      <c r="B28" s="29">
        <v>2040</v>
      </c>
      <c r="C28" s="31">
        <v>1173</v>
      </c>
      <c r="D28" s="35"/>
      <c r="E28" s="35"/>
      <c r="F28" s="31"/>
      <c r="G28" s="25">
        <f t="shared" si="0"/>
        <v>3213</v>
      </c>
    </row>
    <row r="29" spans="1:7" ht="15.75">
      <c r="A29" s="5" t="s">
        <v>6</v>
      </c>
      <c r="B29" s="29">
        <v>12143</v>
      </c>
      <c r="C29" s="31">
        <v>5862</v>
      </c>
      <c r="D29" s="35"/>
      <c r="E29" s="40">
        <v>1611</v>
      </c>
      <c r="F29" s="31">
        <v>137</v>
      </c>
      <c r="G29" s="25">
        <f t="shared" si="0"/>
        <v>19753</v>
      </c>
    </row>
    <row r="30" spans="1:7" ht="15.75">
      <c r="A30" s="5" t="s">
        <v>59</v>
      </c>
      <c r="B30" s="36"/>
      <c r="C30" s="32"/>
      <c r="D30" s="37">
        <v>28</v>
      </c>
      <c r="E30" s="39"/>
      <c r="F30" s="38"/>
      <c r="G30" s="26">
        <f t="shared" si="0"/>
        <v>28</v>
      </c>
    </row>
    <row r="31" spans="1:7" ht="15.75">
      <c r="A31" s="5" t="s">
        <v>2</v>
      </c>
      <c r="B31" s="29">
        <v>13788</v>
      </c>
      <c r="C31" s="31">
        <v>15215</v>
      </c>
      <c r="D31" s="35"/>
      <c r="E31" s="40">
        <v>1651</v>
      </c>
      <c r="F31" s="30">
        <v>160</v>
      </c>
      <c r="G31" s="25">
        <f t="shared" si="0"/>
        <v>30814</v>
      </c>
    </row>
    <row r="32" spans="1:7" ht="15.75">
      <c r="A32" s="5" t="s">
        <v>25</v>
      </c>
      <c r="B32" s="29">
        <v>356</v>
      </c>
      <c r="C32" s="31"/>
      <c r="D32" s="35"/>
      <c r="E32" s="35"/>
      <c r="F32" s="34"/>
      <c r="G32" s="25">
        <f t="shared" si="0"/>
        <v>356</v>
      </c>
    </row>
    <row r="33" spans="1:7" ht="15.75">
      <c r="A33" s="5" t="s">
        <v>35</v>
      </c>
      <c r="B33" s="29">
        <v>379</v>
      </c>
      <c r="C33" s="31"/>
      <c r="D33" s="35"/>
      <c r="E33" s="40">
        <v>235</v>
      </c>
      <c r="F33" s="34"/>
      <c r="G33" s="25">
        <f t="shared" si="0"/>
        <v>614</v>
      </c>
    </row>
    <row r="34" spans="1:7" ht="15.75">
      <c r="A34" s="5" t="s">
        <v>51</v>
      </c>
      <c r="B34" s="29">
        <v>366</v>
      </c>
      <c r="C34" s="31"/>
      <c r="D34" s="35"/>
      <c r="E34" s="35"/>
      <c r="F34" s="34"/>
      <c r="G34" s="25">
        <f t="shared" si="0"/>
        <v>366</v>
      </c>
    </row>
    <row r="35" spans="1:7" ht="15.75">
      <c r="A35" s="5" t="s">
        <v>68</v>
      </c>
      <c r="B35" s="36"/>
      <c r="C35" s="31">
        <v>437</v>
      </c>
      <c r="D35" s="35"/>
      <c r="E35" s="35"/>
      <c r="F35" s="30">
        <v>72</v>
      </c>
      <c r="G35" s="25">
        <f t="shared" si="0"/>
        <v>509</v>
      </c>
    </row>
    <row r="36" spans="1:7" ht="15.75">
      <c r="A36" s="5" t="s">
        <v>50</v>
      </c>
      <c r="B36" s="29">
        <v>632</v>
      </c>
      <c r="C36" s="31"/>
      <c r="D36" s="35"/>
      <c r="E36" s="35"/>
      <c r="F36" s="34"/>
      <c r="G36" s="25">
        <f t="shared" si="0"/>
        <v>632</v>
      </c>
    </row>
    <row r="37" spans="1:7" ht="15.75">
      <c r="A37" s="5" t="s">
        <v>39</v>
      </c>
      <c r="B37" s="36"/>
      <c r="C37" s="31"/>
      <c r="D37" s="35"/>
      <c r="E37" s="40">
        <v>983</v>
      </c>
      <c r="F37" s="34"/>
      <c r="G37" s="25">
        <f aca="true" t="shared" si="1" ref="G37:G65">SUM(B37:F37)</f>
        <v>983</v>
      </c>
    </row>
    <row r="38" spans="1:7" ht="15.75">
      <c r="A38" s="5" t="s">
        <v>34</v>
      </c>
      <c r="B38" s="29">
        <v>456</v>
      </c>
      <c r="C38" s="31"/>
      <c r="D38" s="35"/>
      <c r="E38" s="40">
        <v>311</v>
      </c>
      <c r="F38" s="34"/>
      <c r="G38" s="25">
        <f t="shared" si="1"/>
        <v>767</v>
      </c>
    </row>
    <row r="39" spans="1:7" ht="15.75">
      <c r="A39" s="5" t="s">
        <v>23</v>
      </c>
      <c r="B39" s="29">
        <v>885</v>
      </c>
      <c r="C39" s="31"/>
      <c r="D39" s="35"/>
      <c r="E39" s="40">
        <v>91</v>
      </c>
      <c r="F39" s="34"/>
      <c r="G39" s="25">
        <f t="shared" si="1"/>
        <v>976</v>
      </c>
    </row>
    <row r="40" spans="1:7" ht="15.75">
      <c r="A40" s="5" t="s">
        <v>22</v>
      </c>
      <c r="B40" s="29">
        <v>208</v>
      </c>
      <c r="C40" s="31"/>
      <c r="D40" s="35"/>
      <c r="E40" s="35"/>
      <c r="F40" s="34"/>
      <c r="G40" s="25">
        <f t="shared" si="1"/>
        <v>208</v>
      </c>
    </row>
    <row r="41" spans="1:7" ht="15.75">
      <c r="A41" s="5" t="s">
        <v>54</v>
      </c>
      <c r="B41" s="29">
        <v>394</v>
      </c>
      <c r="C41" s="31"/>
      <c r="D41" s="35"/>
      <c r="E41" s="35"/>
      <c r="F41" s="34"/>
      <c r="G41" s="25">
        <f t="shared" si="1"/>
        <v>394</v>
      </c>
    </row>
    <row r="42" spans="1:7" ht="15.75">
      <c r="A42" s="5" t="s">
        <v>64</v>
      </c>
      <c r="B42" s="36"/>
      <c r="C42" s="32"/>
      <c r="D42" s="37">
        <v>201</v>
      </c>
      <c r="E42" s="39"/>
      <c r="F42" s="38"/>
      <c r="G42" s="26">
        <f t="shared" si="1"/>
        <v>201</v>
      </c>
    </row>
    <row r="43" spans="1:7" ht="15.75">
      <c r="A43" s="5" t="s">
        <v>53</v>
      </c>
      <c r="B43" s="29">
        <v>1679</v>
      </c>
      <c r="C43" s="31"/>
      <c r="D43" s="35"/>
      <c r="E43" s="35"/>
      <c r="F43" s="34"/>
      <c r="G43" s="25">
        <f t="shared" si="1"/>
        <v>1679</v>
      </c>
    </row>
    <row r="44" spans="1:7" ht="15.75">
      <c r="A44" s="5" t="s">
        <v>60</v>
      </c>
      <c r="B44" s="36"/>
      <c r="C44" s="32"/>
      <c r="D44" s="37">
        <v>58</v>
      </c>
      <c r="E44" s="39"/>
      <c r="F44" s="38"/>
      <c r="G44" s="26">
        <f t="shared" si="1"/>
        <v>58</v>
      </c>
    </row>
    <row r="45" spans="1:7" ht="15.75">
      <c r="A45" s="5" t="s">
        <v>57</v>
      </c>
      <c r="B45" s="36"/>
      <c r="C45" s="32"/>
      <c r="D45" s="37">
        <v>15</v>
      </c>
      <c r="E45" s="39"/>
      <c r="F45" s="38"/>
      <c r="G45" s="26">
        <f t="shared" si="1"/>
        <v>15</v>
      </c>
    </row>
    <row r="46" spans="1:7" ht="15.75">
      <c r="A46" s="5" t="s">
        <v>10</v>
      </c>
      <c r="B46" s="29">
        <v>643</v>
      </c>
      <c r="C46" s="31"/>
      <c r="D46" s="35"/>
      <c r="E46" s="35"/>
      <c r="F46" s="34"/>
      <c r="G46" s="25">
        <f t="shared" si="1"/>
        <v>643</v>
      </c>
    </row>
    <row r="47" spans="1:7" ht="15.75">
      <c r="A47" s="5" t="s">
        <v>7</v>
      </c>
      <c r="B47" s="29">
        <v>228</v>
      </c>
      <c r="C47" s="31"/>
      <c r="D47" s="35"/>
      <c r="E47" s="35"/>
      <c r="F47" s="34"/>
      <c r="G47" s="25">
        <f t="shared" si="1"/>
        <v>228</v>
      </c>
    </row>
    <row r="48" spans="1:7" ht="15.75">
      <c r="A48" s="5" t="s">
        <v>65</v>
      </c>
      <c r="B48" s="29">
        <v>202</v>
      </c>
      <c r="C48" s="31"/>
      <c r="D48" s="35"/>
      <c r="E48" s="35"/>
      <c r="F48" s="34"/>
      <c r="G48" s="25">
        <f t="shared" si="1"/>
        <v>202</v>
      </c>
    </row>
    <row r="49" spans="1:7" ht="15.75">
      <c r="A49" s="5" t="s">
        <v>52</v>
      </c>
      <c r="B49" s="29">
        <v>438</v>
      </c>
      <c r="C49" s="31"/>
      <c r="D49" s="35"/>
      <c r="E49" s="35"/>
      <c r="F49" s="34"/>
      <c r="G49" s="25">
        <f t="shared" si="1"/>
        <v>438</v>
      </c>
    </row>
    <row r="50" spans="1:7" ht="15.75">
      <c r="A50" s="5" t="s">
        <v>71</v>
      </c>
      <c r="B50" s="29"/>
      <c r="C50" s="31">
        <v>2725</v>
      </c>
      <c r="D50" s="35"/>
      <c r="E50" s="40">
        <v>29</v>
      </c>
      <c r="F50" s="34"/>
      <c r="G50" s="25">
        <f t="shared" si="1"/>
        <v>2754</v>
      </c>
    </row>
    <row r="51" spans="1:7" ht="15.75">
      <c r="A51" s="5" t="s">
        <v>89</v>
      </c>
      <c r="B51" s="29"/>
      <c r="C51" s="31"/>
      <c r="D51" s="35"/>
      <c r="E51" s="40"/>
      <c r="F51" s="34"/>
      <c r="G51" s="25">
        <f t="shared" si="1"/>
        <v>0</v>
      </c>
    </row>
    <row r="52" spans="1:7" ht="15.75">
      <c r="A52" s="5" t="s">
        <v>29</v>
      </c>
      <c r="B52" s="29">
        <v>788</v>
      </c>
      <c r="C52" s="31"/>
      <c r="D52" s="35"/>
      <c r="E52" s="35"/>
      <c r="F52" s="34"/>
      <c r="G52" s="25">
        <f t="shared" si="1"/>
        <v>788</v>
      </c>
    </row>
    <row r="53" spans="1:7" ht="15.75">
      <c r="A53" s="5" t="s">
        <v>58</v>
      </c>
      <c r="B53" s="36"/>
      <c r="C53" s="32"/>
      <c r="D53" s="37">
        <v>163</v>
      </c>
      <c r="E53" s="39"/>
      <c r="F53" s="38"/>
      <c r="G53" s="26">
        <f t="shared" si="1"/>
        <v>163</v>
      </c>
    </row>
    <row r="54" spans="1:7" ht="15.75">
      <c r="A54" s="5" t="s">
        <v>40</v>
      </c>
      <c r="B54" s="36"/>
      <c r="C54" s="31"/>
      <c r="D54" s="35"/>
      <c r="E54" s="40">
        <v>352</v>
      </c>
      <c r="F54" s="34"/>
      <c r="G54" s="25">
        <f t="shared" si="1"/>
        <v>352</v>
      </c>
    </row>
    <row r="55" spans="1:7" ht="15.75">
      <c r="A55" s="5" t="s">
        <v>31</v>
      </c>
      <c r="B55" s="29">
        <v>129</v>
      </c>
      <c r="C55" s="31"/>
      <c r="D55" s="35"/>
      <c r="E55" s="35"/>
      <c r="F55" s="34"/>
      <c r="G55" s="25">
        <f t="shared" si="1"/>
        <v>129</v>
      </c>
    </row>
    <row r="56" spans="1:7" ht="15.75">
      <c r="A56" s="5" t="s">
        <v>32</v>
      </c>
      <c r="B56" s="29">
        <v>161</v>
      </c>
      <c r="C56" s="31"/>
      <c r="D56" s="35"/>
      <c r="E56" s="35"/>
      <c r="F56" s="34"/>
      <c r="G56" s="25">
        <f t="shared" si="1"/>
        <v>161</v>
      </c>
    </row>
    <row r="57" spans="1:7" ht="15.75">
      <c r="A57" s="5" t="s">
        <v>13</v>
      </c>
      <c r="B57" s="36"/>
      <c r="C57" s="31">
        <v>246</v>
      </c>
      <c r="D57" s="35"/>
      <c r="E57" s="40">
        <v>303</v>
      </c>
      <c r="F57" s="34"/>
      <c r="G57" s="25">
        <f t="shared" si="1"/>
        <v>549</v>
      </c>
    </row>
    <row r="58" spans="1:7" ht="15.75">
      <c r="A58" s="5" t="s">
        <v>55</v>
      </c>
      <c r="B58" s="47">
        <v>2441</v>
      </c>
      <c r="C58" s="31"/>
      <c r="D58" s="40">
        <v>271</v>
      </c>
      <c r="E58" s="35"/>
      <c r="F58" s="34"/>
      <c r="G58" s="25">
        <f t="shared" si="1"/>
        <v>2712</v>
      </c>
    </row>
    <row r="59" spans="1:7" ht="15.75">
      <c r="A59" s="5" t="s">
        <v>4</v>
      </c>
      <c r="B59" s="29">
        <v>1037</v>
      </c>
      <c r="C59" s="31"/>
      <c r="D59" s="35"/>
      <c r="E59" s="35"/>
      <c r="F59" s="34"/>
      <c r="G59" s="25">
        <f t="shared" si="1"/>
        <v>1037</v>
      </c>
    </row>
    <row r="60" spans="1:7" ht="15.75">
      <c r="A60" s="5" t="s">
        <v>37</v>
      </c>
      <c r="B60" s="29">
        <v>231</v>
      </c>
      <c r="C60" s="31"/>
      <c r="D60" s="35"/>
      <c r="E60" s="40">
        <v>453</v>
      </c>
      <c r="F60" s="34"/>
      <c r="G60" s="25">
        <f t="shared" si="1"/>
        <v>684</v>
      </c>
    </row>
    <row r="61" spans="1:7" ht="15.75">
      <c r="A61" s="5" t="s">
        <v>28</v>
      </c>
      <c r="B61" s="29">
        <v>1727</v>
      </c>
      <c r="C61" s="31">
        <v>474</v>
      </c>
      <c r="D61" s="35"/>
      <c r="E61" s="35"/>
      <c r="F61" s="30"/>
      <c r="G61" s="25">
        <f t="shared" si="1"/>
        <v>2201</v>
      </c>
    </row>
    <row r="62" spans="1:7" ht="15.75">
      <c r="A62" s="5" t="s">
        <v>62</v>
      </c>
      <c r="B62" s="36"/>
      <c r="C62" s="32"/>
      <c r="D62" s="37">
        <v>16</v>
      </c>
      <c r="E62" s="39"/>
      <c r="F62" s="38"/>
      <c r="G62" s="26">
        <f t="shared" si="1"/>
        <v>16</v>
      </c>
    </row>
    <row r="63" spans="1:7" ht="15.75">
      <c r="A63" s="5" t="s">
        <v>26</v>
      </c>
      <c r="B63" s="29">
        <v>530</v>
      </c>
      <c r="C63" s="31"/>
      <c r="D63" s="35"/>
      <c r="E63" s="35"/>
      <c r="F63" s="34"/>
      <c r="G63" s="25">
        <f t="shared" si="1"/>
        <v>530</v>
      </c>
    </row>
    <row r="64" spans="1:7" ht="15.75">
      <c r="A64" s="5" t="s">
        <v>8</v>
      </c>
      <c r="B64" s="29">
        <v>322</v>
      </c>
      <c r="C64" s="31"/>
      <c r="D64" s="35"/>
      <c r="E64" s="35"/>
      <c r="F64" s="34"/>
      <c r="G64" s="25">
        <f t="shared" si="1"/>
        <v>322</v>
      </c>
    </row>
    <row r="65" spans="1:7" ht="15.75">
      <c r="A65" s="5" t="s">
        <v>49</v>
      </c>
      <c r="B65" s="29">
        <v>391</v>
      </c>
      <c r="C65" s="31"/>
      <c r="D65" s="35"/>
      <c r="E65" s="35"/>
      <c r="F65" s="34"/>
      <c r="G65" s="25">
        <f t="shared" si="1"/>
        <v>391</v>
      </c>
    </row>
    <row r="66" ht="15.75">
      <c r="B66" s="4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400" verticalDpi="400" orientation="portrait" paperSize="9" scale="8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G50" sqref="G50:G51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7" ht="15.75">
      <c r="A5" s="5" t="s">
        <v>42</v>
      </c>
      <c r="B5" s="27" t="s">
        <v>43</v>
      </c>
      <c r="C5" s="28" t="s">
        <v>44</v>
      </c>
      <c r="D5" s="28" t="s">
        <v>45</v>
      </c>
      <c r="E5" s="28" t="s">
        <v>46</v>
      </c>
      <c r="F5" s="28" t="s">
        <v>47</v>
      </c>
      <c r="G5" s="6" t="s">
        <v>48</v>
      </c>
    </row>
    <row r="6" spans="1:10" ht="15.75">
      <c r="A6" s="5" t="s">
        <v>30</v>
      </c>
      <c r="B6" s="29">
        <v>225</v>
      </c>
      <c r="C6" s="31"/>
      <c r="D6" s="34"/>
      <c r="E6" s="35"/>
      <c r="F6" s="34"/>
      <c r="G6" s="25">
        <f aca="true" t="shared" si="0" ref="G6:G37">SUM(B6:F6)</f>
        <v>225</v>
      </c>
      <c r="J6" s="7"/>
    </row>
    <row r="7" spans="1:7" ht="15.75">
      <c r="A7" s="5" t="s">
        <v>36</v>
      </c>
      <c r="B7" s="29">
        <v>377</v>
      </c>
      <c r="C7" s="31"/>
      <c r="D7" s="35"/>
      <c r="E7" s="40"/>
      <c r="F7" s="34"/>
      <c r="G7" s="25">
        <f t="shared" si="0"/>
        <v>377</v>
      </c>
    </row>
    <row r="8" spans="1:7" ht="15.75">
      <c r="A8" s="8" t="s">
        <v>15</v>
      </c>
      <c r="B8" s="36"/>
      <c r="C8" s="31"/>
      <c r="D8" s="35"/>
      <c r="E8" s="40"/>
      <c r="F8" s="34"/>
      <c r="G8" s="25">
        <f t="shared" si="0"/>
        <v>0</v>
      </c>
    </row>
    <row r="9" spans="1:7" ht="15.75">
      <c r="A9" s="5" t="s">
        <v>3</v>
      </c>
      <c r="B9" s="29">
        <v>954</v>
      </c>
      <c r="C9" s="31"/>
      <c r="D9" s="35"/>
      <c r="E9" s="35"/>
      <c r="F9" s="34"/>
      <c r="G9" s="25">
        <f t="shared" si="0"/>
        <v>954</v>
      </c>
    </row>
    <row r="10" spans="1:7" ht="15.75">
      <c r="A10" s="5" t="s">
        <v>69</v>
      </c>
      <c r="B10" s="36"/>
      <c r="C10" s="31">
        <v>300</v>
      </c>
      <c r="D10" s="35"/>
      <c r="E10" s="35"/>
      <c r="F10" s="30"/>
      <c r="G10" s="25">
        <f t="shared" si="0"/>
        <v>300</v>
      </c>
    </row>
    <row r="11" spans="1:7" ht="15.75">
      <c r="A11" s="5" t="s">
        <v>18</v>
      </c>
      <c r="B11" s="29">
        <v>415</v>
      </c>
      <c r="C11" s="31"/>
      <c r="D11" s="35"/>
      <c r="E11" s="35"/>
      <c r="F11" s="34"/>
      <c r="G11" s="25">
        <f t="shared" si="0"/>
        <v>415</v>
      </c>
    </row>
    <row r="12" spans="1:7" ht="15.75">
      <c r="A12" s="5" t="s">
        <v>9</v>
      </c>
      <c r="B12" s="29">
        <v>2619</v>
      </c>
      <c r="C12" s="31">
        <v>1298</v>
      </c>
      <c r="D12" s="35"/>
      <c r="E12" s="40"/>
      <c r="F12" s="30"/>
      <c r="G12" s="25">
        <f t="shared" si="0"/>
        <v>3917</v>
      </c>
    </row>
    <row r="13" spans="1:7" ht="15.75">
      <c r="A13" s="5" t="s">
        <v>33</v>
      </c>
      <c r="B13" s="29">
        <v>199</v>
      </c>
      <c r="C13" s="31"/>
      <c r="D13" s="35"/>
      <c r="E13" s="35"/>
      <c r="F13" s="34"/>
      <c r="G13" s="25">
        <f t="shared" si="0"/>
        <v>199</v>
      </c>
    </row>
    <row r="14" spans="1:7" ht="15.75">
      <c r="A14" s="5" t="s">
        <v>21</v>
      </c>
      <c r="B14" s="29">
        <v>264</v>
      </c>
      <c r="C14" s="31"/>
      <c r="D14" s="35"/>
      <c r="E14" s="35"/>
      <c r="F14" s="34"/>
      <c r="G14" s="25">
        <f t="shared" si="0"/>
        <v>264</v>
      </c>
    </row>
    <row r="15" spans="1:7" ht="15.75">
      <c r="A15" s="5" t="s">
        <v>17</v>
      </c>
      <c r="B15" s="29">
        <v>565</v>
      </c>
      <c r="C15" s="31"/>
      <c r="D15" s="35"/>
      <c r="E15" s="35"/>
      <c r="F15" s="34"/>
      <c r="G15" s="25">
        <f t="shared" si="0"/>
        <v>565</v>
      </c>
    </row>
    <row r="16" spans="1:7" ht="15.75">
      <c r="A16" s="8" t="s">
        <v>61</v>
      </c>
      <c r="B16" s="29">
        <v>93</v>
      </c>
      <c r="C16" s="32"/>
      <c r="D16" s="37"/>
      <c r="E16" s="39"/>
      <c r="F16" s="38"/>
      <c r="G16" s="26">
        <f t="shared" si="0"/>
        <v>93</v>
      </c>
    </row>
    <row r="17" spans="1:7" ht="15.75">
      <c r="A17" s="5" t="s">
        <v>24</v>
      </c>
      <c r="B17" s="29">
        <v>5872</v>
      </c>
      <c r="C17" s="31">
        <v>3727</v>
      </c>
      <c r="D17" s="35"/>
      <c r="E17" s="40"/>
      <c r="F17" s="30"/>
      <c r="G17" s="25">
        <f t="shared" si="0"/>
        <v>9599</v>
      </c>
    </row>
    <row r="18" spans="1:7" ht="15.75">
      <c r="A18" s="5" t="s">
        <v>5</v>
      </c>
      <c r="B18" s="29">
        <v>1341</v>
      </c>
      <c r="C18" s="31"/>
      <c r="D18" s="35"/>
      <c r="E18" s="35"/>
      <c r="F18" s="34"/>
      <c r="G18" s="25">
        <f t="shared" si="0"/>
        <v>1341</v>
      </c>
    </row>
    <row r="19" spans="1:7" ht="15.75">
      <c r="A19" s="5" t="s">
        <v>19</v>
      </c>
      <c r="B19" s="29">
        <v>383</v>
      </c>
      <c r="C19" s="31"/>
      <c r="D19" s="35"/>
      <c r="E19" s="35"/>
      <c r="F19" s="34"/>
      <c r="G19" s="25">
        <f t="shared" si="0"/>
        <v>383</v>
      </c>
    </row>
    <row r="20" spans="1:7" ht="15.75">
      <c r="A20" s="8" t="s">
        <v>12</v>
      </c>
      <c r="B20" s="36"/>
      <c r="C20" s="31">
        <v>1997</v>
      </c>
      <c r="D20" s="35"/>
      <c r="E20" s="40"/>
      <c r="F20" s="30"/>
      <c r="G20" s="25">
        <f t="shared" si="0"/>
        <v>1997</v>
      </c>
    </row>
    <row r="21" spans="1:7" ht="15.75">
      <c r="A21" s="5" t="s">
        <v>11</v>
      </c>
      <c r="B21" s="29">
        <v>1734</v>
      </c>
      <c r="C21" s="31">
        <v>1004</v>
      </c>
      <c r="D21" s="35"/>
      <c r="E21" s="40"/>
      <c r="F21" s="30"/>
      <c r="G21" s="25">
        <f t="shared" si="0"/>
        <v>2738</v>
      </c>
    </row>
    <row r="22" spans="1:7" ht="15.75">
      <c r="A22" s="5" t="s">
        <v>63</v>
      </c>
      <c r="B22" s="36"/>
      <c r="C22" s="32"/>
      <c r="D22" s="37"/>
      <c r="E22" s="39"/>
      <c r="F22" s="38"/>
      <c r="G22" s="26">
        <f t="shared" si="0"/>
        <v>0</v>
      </c>
    </row>
    <row r="23" spans="1:7" ht="15.75">
      <c r="A23" s="5" t="s">
        <v>27</v>
      </c>
      <c r="B23" s="29">
        <v>269</v>
      </c>
      <c r="C23" s="31"/>
      <c r="D23" s="35"/>
      <c r="E23" s="35"/>
      <c r="F23" s="34"/>
      <c r="G23" s="25">
        <f t="shared" si="0"/>
        <v>269</v>
      </c>
    </row>
    <row r="24" spans="1:7" ht="15.75">
      <c r="A24" s="5" t="s">
        <v>38</v>
      </c>
      <c r="B24" s="36"/>
      <c r="C24" s="31"/>
      <c r="D24" s="35"/>
      <c r="E24" s="40"/>
      <c r="F24" s="34"/>
      <c r="G24" s="25">
        <f t="shared" si="0"/>
        <v>0</v>
      </c>
    </row>
    <row r="25" spans="1:7" ht="15.75">
      <c r="A25" s="8" t="s">
        <v>14</v>
      </c>
      <c r="B25" s="36"/>
      <c r="C25" s="31">
        <v>3374</v>
      </c>
      <c r="D25" s="35"/>
      <c r="E25" s="40"/>
      <c r="F25" s="34"/>
      <c r="G25" s="25">
        <f t="shared" si="0"/>
        <v>3374</v>
      </c>
    </row>
    <row r="26" spans="1:7" ht="15.75">
      <c r="A26" s="5" t="s">
        <v>16</v>
      </c>
      <c r="B26" s="29">
        <v>2251</v>
      </c>
      <c r="C26" s="31">
        <v>129</v>
      </c>
      <c r="D26" s="35"/>
      <c r="E26" s="35"/>
      <c r="F26" s="34"/>
      <c r="G26" s="25">
        <f t="shared" si="0"/>
        <v>2380</v>
      </c>
    </row>
    <row r="27" spans="1:7" ht="15.75">
      <c r="A27" s="5" t="s">
        <v>56</v>
      </c>
      <c r="B27" s="29">
        <v>140</v>
      </c>
      <c r="C27" s="32"/>
      <c r="D27" s="37"/>
      <c r="E27" s="39"/>
      <c r="F27" s="38"/>
      <c r="G27" s="26">
        <f t="shared" si="0"/>
        <v>140</v>
      </c>
    </row>
    <row r="28" spans="1:7" ht="15.75">
      <c r="A28" s="5" t="s">
        <v>20</v>
      </c>
      <c r="B28" s="29">
        <v>2376</v>
      </c>
      <c r="C28" s="31">
        <v>1271</v>
      </c>
      <c r="D28" s="35"/>
      <c r="E28" s="35"/>
      <c r="F28" s="31"/>
      <c r="G28" s="25">
        <f t="shared" si="0"/>
        <v>3647</v>
      </c>
    </row>
    <row r="29" spans="1:7" ht="15.75">
      <c r="A29" s="5" t="s">
        <v>6</v>
      </c>
      <c r="B29" s="29">
        <v>12283</v>
      </c>
      <c r="C29" s="31">
        <v>6888</v>
      </c>
      <c r="D29" s="35"/>
      <c r="E29" s="40"/>
      <c r="F29" s="31"/>
      <c r="G29" s="25">
        <f t="shared" si="0"/>
        <v>19171</v>
      </c>
    </row>
    <row r="30" spans="1:7" ht="15.75">
      <c r="A30" s="5" t="s">
        <v>59</v>
      </c>
      <c r="B30" s="29">
        <v>55</v>
      </c>
      <c r="C30" s="32"/>
      <c r="D30" s="37"/>
      <c r="E30" s="39"/>
      <c r="F30" s="38"/>
      <c r="G30" s="26">
        <f t="shared" si="0"/>
        <v>55</v>
      </c>
    </row>
    <row r="31" spans="1:7" ht="15.75">
      <c r="A31" s="5" t="s">
        <v>2</v>
      </c>
      <c r="B31" s="29">
        <f>SUM(11112+2675)</f>
        <v>13787</v>
      </c>
      <c r="C31" s="31">
        <v>17446</v>
      </c>
      <c r="D31" s="35"/>
      <c r="E31" s="40"/>
      <c r="F31" s="30"/>
      <c r="G31" s="25">
        <f t="shared" si="0"/>
        <v>31233</v>
      </c>
    </row>
    <row r="32" spans="1:7" ht="15.75">
      <c r="A32" s="5" t="s">
        <v>25</v>
      </c>
      <c r="B32" s="29">
        <v>315</v>
      </c>
      <c r="C32" s="31"/>
      <c r="D32" s="35"/>
      <c r="E32" s="35"/>
      <c r="F32" s="34"/>
      <c r="G32" s="25">
        <f t="shared" si="0"/>
        <v>315</v>
      </c>
    </row>
    <row r="33" spans="1:7" ht="15.75">
      <c r="A33" s="5" t="s">
        <v>35</v>
      </c>
      <c r="B33" s="29">
        <v>353</v>
      </c>
      <c r="C33" s="31"/>
      <c r="D33" s="35"/>
      <c r="E33" s="40"/>
      <c r="F33" s="34"/>
      <c r="G33" s="25">
        <f t="shared" si="0"/>
        <v>353</v>
      </c>
    </row>
    <row r="34" spans="1:7" ht="15.75">
      <c r="A34" s="5" t="s">
        <v>51</v>
      </c>
      <c r="B34" s="29">
        <v>433</v>
      </c>
      <c r="C34" s="31"/>
      <c r="D34" s="35"/>
      <c r="E34" s="35"/>
      <c r="F34" s="34"/>
      <c r="G34" s="25">
        <f t="shared" si="0"/>
        <v>433</v>
      </c>
    </row>
    <row r="35" spans="1:7" ht="15.75">
      <c r="A35" s="5" t="s">
        <v>68</v>
      </c>
      <c r="B35" s="36"/>
      <c r="C35" s="31"/>
      <c r="D35" s="35"/>
      <c r="E35" s="35"/>
      <c r="F35" s="30"/>
      <c r="G35" s="25">
        <f t="shared" si="0"/>
        <v>0</v>
      </c>
    </row>
    <row r="36" spans="1:7" ht="15.75">
      <c r="A36" s="5" t="s">
        <v>50</v>
      </c>
      <c r="B36" s="29">
        <v>653</v>
      </c>
      <c r="C36" s="31"/>
      <c r="D36" s="35"/>
      <c r="E36" s="35"/>
      <c r="F36" s="34"/>
      <c r="G36" s="25">
        <f t="shared" si="0"/>
        <v>653</v>
      </c>
    </row>
    <row r="37" spans="1:7" ht="15.75">
      <c r="A37" s="5" t="s">
        <v>39</v>
      </c>
      <c r="B37" s="36"/>
      <c r="C37" s="31"/>
      <c r="D37" s="35"/>
      <c r="E37" s="40"/>
      <c r="F37" s="34"/>
      <c r="G37" s="25">
        <f t="shared" si="0"/>
        <v>0</v>
      </c>
    </row>
    <row r="38" spans="1:7" ht="15.75">
      <c r="A38" s="5" t="s">
        <v>34</v>
      </c>
      <c r="B38" s="29">
        <v>402</v>
      </c>
      <c r="C38" s="31"/>
      <c r="D38" s="35"/>
      <c r="E38" s="40"/>
      <c r="F38" s="34"/>
      <c r="G38" s="25">
        <f aca="true" t="shared" si="1" ref="G38:G65">SUM(B38:F38)</f>
        <v>402</v>
      </c>
    </row>
    <row r="39" spans="1:7" ht="15.75">
      <c r="A39" s="5" t="s">
        <v>23</v>
      </c>
      <c r="B39" s="29">
        <v>1006</v>
      </c>
      <c r="C39" s="31"/>
      <c r="D39" s="35"/>
      <c r="E39" s="40"/>
      <c r="F39" s="34"/>
      <c r="G39" s="25">
        <f t="shared" si="1"/>
        <v>1006</v>
      </c>
    </row>
    <row r="40" spans="1:7" ht="15.75">
      <c r="A40" s="5" t="s">
        <v>22</v>
      </c>
      <c r="B40" s="29">
        <v>230</v>
      </c>
      <c r="C40" s="31"/>
      <c r="D40" s="35"/>
      <c r="E40" s="35"/>
      <c r="F40" s="34"/>
      <c r="G40" s="25">
        <f t="shared" si="1"/>
        <v>230</v>
      </c>
    </row>
    <row r="41" spans="1:7" ht="15.75">
      <c r="A41" s="5" t="s">
        <v>54</v>
      </c>
      <c r="B41" s="29">
        <v>484</v>
      </c>
      <c r="C41" s="31"/>
      <c r="D41" s="35"/>
      <c r="E41" s="35"/>
      <c r="F41" s="34"/>
      <c r="G41" s="25">
        <f t="shared" si="1"/>
        <v>484</v>
      </c>
    </row>
    <row r="42" spans="1:7" ht="15.75">
      <c r="A42" s="5" t="s">
        <v>64</v>
      </c>
      <c r="B42" s="29">
        <v>413</v>
      </c>
      <c r="C42" s="32"/>
      <c r="D42" s="37"/>
      <c r="E42" s="39"/>
      <c r="F42" s="38"/>
      <c r="G42" s="26">
        <f t="shared" si="1"/>
        <v>413</v>
      </c>
    </row>
    <row r="43" spans="1:7" ht="15.75">
      <c r="A43" s="5" t="s">
        <v>53</v>
      </c>
      <c r="B43" s="29">
        <v>1792</v>
      </c>
      <c r="C43" s="31"/>
      <c r="D43" s="35"/>
      <c r="E43" s="35"/>
      <c r="F43" s="34"/>
      <c r="G43" s="25">
        <f t="shared" si="1"/>
        <v>1792</v>
      </c>
    </row>
    <row r="44" spans="1:7" ht="15.75">
      <c r="A44" s="5" t="s">
        <v>60</v>
      </c>
      <c r="B44" s="29">
        <v>69</v>
      </c>
      <c r="C44" s="32"/>
      <c r="D44" s="37"/>
      <c r="E44" s="39"/>
      <c r="F44" s="38"/>
      <c r="G44" s="26">
        <f t="shared" si="1"/>
        <v>69</v>
      </c>
    </row>
    <row r="45" spans="1:7" ht="15.75">
      <c r="A45" s="5" t="s">
        <v>57</v>
      </c>
      <c r="B45" s="36"/>
      <c r="C45" s="32"/>
      <c r="D45" s="37"/>
      <c r="E45" s="39"/>
      <c r="F45" s="38"/>
      <c r="G45" s="26">
        <f t="shared" si="1"/>
        <v>0</v>
      </c>
    </row>
    <row r="46" spans="1:7" ht="15.75">
      <c r="A46" s="5" t="s">
        <v>10</v>
      </c>
      <c r="B46" s="29">
        <v>740</v>
      </c>
      <c r="C46" s="31"/>
      <c r="D46" s="35"/>
      <c r="E46" s="35"/>
      <c r="F46" s="34"/>
      <c r="G46" s="25">
        <f t="shared" si="1"/>
        <v>740</v>
      </c>
    </row>
    <row r="47" spans="1:7" ht="15.75">
      <c r="A47" s="5" t="s">
        <v>7</v>
      </c>
      <c r="B47" s="29">
        <v>236</v>
      </c>
      <c r="C47" s="31"/>
      <c r="D47" s="35"/>
      <c r="E47" s="35"/>
      <c r="F47" s="34"/>
      <c r="G47" s="25">
        <f t="shared" si="1"/>
        <v>236</v>
      </c>
    </row>
    <row r="48" spans="1:7" ht="15.75">
      <c r="A48" s="5" t="s">
        <v>65</v>
      </c>
      <c r="B48" s="29">
        <v>293</v>
      </c>
      <c r="C48" s="31"/>
      <c r="D48" s="35"/>
      <c r="E48" s="35"/>
      <c r="F48" s="34"/>
      <c r="G48" s="25">
        <f t="shared" si="1"/>
        <v>293</v>
      </c>
    </row>
    <row r="49" spans="1:7" ht="15.75">
      <c r="A49" s="5" t="s">
        <v>52</v>
      </c>
      <c r="B49" s="29">
        <v>437</v>
      </c>
      <c r="C49" s="31"/>
      <c r="D49" s="35"/>
      <c r="E49" s="35"/>
      <c r="F49" s="34"/>
      <c r="G49" s="25">
        <f t="shared" si="1"/>
        <v>437</v>
      </c>
    </row>
    <row r="50" spans="1:7" ht="15.75">
      <c r="A50" s="5" t="s">
        <v>71</v>
      </c>
      <c r="B50" s="29"/>
      <c r="C50" s="31">
        <v>3274</v>
      </c>
      <c r="D50" s="35"/>
      <c r="E50" s="40"/>
      <c r="F50" s="34"/>
      <c r="G50" s="25">
        <f t="shared" si="1"/>
        <v>3274</v>
      </c>
    </row>
    <row r="51" spans="1:7" ht="15.75">
      <c r="A51" s="5" t="s">
        <v>88</v>
      </c>
      <c r="B51" s="29"/>
      <c r="C51" s="31"/>
      <c r="D51" s="35"/>
      <c r="E51" s="40"/>
      <c r="F51" s="34"/>
      <c r="G51" s="25">
        <f t="shared" si="1"/>
        <v>0</v>
      </c>
    </row>
    <row r="52" spans="1:7" ht="15.75">
      <c r="A52" s="5" t="s">
        <v>29</v>
      </c>
      <c r="B52" s="29">
        <v>834</v>
      </c>
      <c r="C52" s="31"/>
      <c r="D52" s="35"/>
      <c r="E52" s="35"/>
      <c r="F52" s="34"/>
      <c r="G52" s="25">
        <f t="shared" si="1"/>
        <v>834</v>
      </c>
    </row>
    <row r="53" spans="1:7" ht="15.75">
      <c r="A53" s="5" t="s">
        <v>58</v>
      </c>
      <c r="B53" s="29">
        <v>338</v>
      </c>
      <c r="C53" s="32"/>
      <c r="D53" s="37"/>
      <c r="E53" s="39"/>
      <c r="F53" s="38"/>
      <c r="G53" s="26">
        <f t="shared" si="1"/>
        <v>338</v>
      </c>
    </row>
    <row r="54" spans="1:7" ht="15.75">
      <c r="A54" s="5" t="s">
        <v>40</v>
      </c>
      <c r="B54" s="36"/>
      <c r="C54" s="31"/>
      <c r="D54" s="35"/>
      <c r="E54" s="40"/>
      <c r="F54" s="34"/>
      <c r="G54" s="25">
        <f t="shared" si="1"/>
        <v>0</v>
      </c>
    </row>
    <row r="55" spans="1:7" ht="15.75">
      <c r="A55" s="5" t="s">
        <v>31</v>
      </c>
      <c r="B55" s="29">
        <v>164</v>
      </c>
      <c r="C55" s="31"/>
      <c r="D55" s="35"/>
      <c r="E55" s="35"/>
      <c r="F55" s="34"/>
      <c r="G55" s="25">
        <f t="shared" si="1"/>
        <v>164</v>
      </c>
    </row>
    <row r="56" spans="1:7" ht="15.75">
      <c r="A56" s="5" t="s">
        <v>32</v>
      </c>
      <c r="B56" s="29">
        <v>168</v>
      </c>
      <c r="C56" s="31"/>
      <c r="D56" s="35"/>
      <c r="E56" s="35"/>
      <c r="F56" s="34"/>
      <c r="G56" s="25">
        <f t="shared" si="1"/>
        <v>168</v>
      </c>
    </row>
    <row r="57" spans="1:7" ht="15.75">
      <c r="A57" s="5" t="s">
        <v>13</v>
      </c>
      <c r="B57" s="36"/>
      <c r="C57" s="31">
        <v>407</v>
      </c>
      <c r="D57" s="35"/>
      <c r="E57" s="40"/>
      <c r="F57" s="34"/>
      <c r="G57" s="25">
        <f t="shared" si="1"/>
        <v>407</v>
      </c>
    </row>
    <row r="58" spans="1:7" ht="15.75">
      <c r="A58" s="5" t="s">
        <v>55</v>
      </c>
      <c r="B58" s="47">
        <f>SUM(2642+392)</f>
        <v>3034</v>
      </c>
      <c r="C58" s="31"/>
      <c r="D58" s="40"/>
      <c r="E58" s="35"/>
      <c r="F58" s="34"/>
      <c r="G58" s="25">
        <f t="shared" si="1"/>
        <v>3034</v>
      </c>
    </row>
    <row r="59" spans="1:7" ht="15.75">
      <c r="A59" s="5" t="s">
        <v>4</v>
      </c>
      <c r="B59" s="29">
        <v>1132</v>
      </c>
      <c r="C59" s="31"/>
      <c r="D59" s="35"/>
      <c r="E59" s="35"/>
      <c r="F59" s="34"/>
      <c r="G59" s="25">
        <f t="shared" si="1"/>
        <v>1132</v>
      </c>
    </row>
    <row r="60" spans="1:7" ht="15.75">
      <c r="A60" s="5" t="s">
        <v>37</v>
      </c>
      <c r="B60" s="29">
        <v>211</v>
      </c>
      <c r="C60" s="31"/>
      <c r="D60" s="35"/>
      <c r="E60" s="40"/>
      <c r="F60" s="34"/>
      <c r="G60" s="25">
        <f t="shared" si="1"/>
        <v>211</v>
      </c>
    </row>
    <row r="61" spans="1:7" ht="15.75">
      <c r="A61" s="5" t="s">
        <v>28</v>
      </c>
      <c r="B61" s="29">
        <v>1788</v>
      </c>
      <c r="C61" s="31">
        <v>548</v>
      </c>
      <c r="D61" s="35"/>
      <c r="E61" s="35"/>
      <c r="F61" s="30"/>
      <c r="G61" s="25">
        <f t="shared" si="1"/>
        <v>2336</v>
      </c>
    </row>
    <row r="62" spans="1:7" ht="15.75">
      <c r="A62" s="5" t="s">
        <v>62</v>
      </c>
      <c r="B62" s="36"/>
      <c r="C62" s="32"/>
      <c r="D62" s="37"/>
      <c r="E62" s="39"/>
      <c r="F62" s="38"/>
      <c r="G62" s="26">
        <f t="shared" si="1"/>
        <v>0</v>
      </c>
    </row>
    <row r="63" spans="1:7" ht="15.75">
      <c r="A63" s="5" t="s">
        <v>26</v>
      </c>
      <c r="B63" s="29">
        <v>494</v>
      </c>
      <c r="C63" s="31"/>
      <c r="D63" s="35"/>
      <c r="E63" s="35"/>
      <c r="F63" s="34"/>
      <c r="G63" s="25">
        <f t="shared" si="1"/>
        <v>494</v>
      </c>
    </row>
    <row r="64" spans="1:7" ht="15.75">
      <c r="A64" s="5" t="s">
        <v>8</v>
      </c>
      <c r="B64" s="29">
        <v>317</v>
      </c>
      <c r="C64" s="31"/>
      <c r="D64" s="35"/>
      <c r="E64" s="35"/>
      <c r="F64" s="34"/>
      <c r="G64" s="25">
        <f t="shared" si="1"/>
        <v>317</v>
      </c>
    </row>
    <row r="65" spans="1:7" ht="15.75">
      <c r="A65" s="5" t="s">
        <v>49</v>
      </c>
      <c r="B65" s="29">
        <v>428</v>
      </c>
      <c r="C65" s="31"/>
      <c r="D65" s="35"/>
      <c r="E65" s="35"/>
      <c r="F65" s="34"/>
      <c r="G65" s="25">
        <f t="shared" si="1"/>
        <v>428</v>
      </c>
    </row>
    <row r="66" ht="15.75">
      <c r="B66" s="4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F50" sqref="F50:F51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6" ht="15.75">
      <c r="A5" s="5" t="s">
        <v>42</v>
      </c>
      <c r="B5" s="27" t="s">
        <v>43</v>
      </c>
      <c r="C5" s="28" t="s">
        <v>44</v>
      </c>
      <c r="D5" s="28" t="s">
        <v>46</v>
      </c>
      <c r="E5" s="28" t="s">
        <v>47</v>
      </c>
      <c r="F5" s="6" t="s">
        <v>48</v>
      </c>
    </row>
    <row r="6" spans="1:9" ht="15.75">
      <c r="A6" s="5" t="s">
        <v>30</v>
      </c>
      <c r="B6" s="29">
        <v>217</v>
      </c>
      <c r="C6" s="31"/>
      <c r="D6" s="35"/>
      <c r="E6" s="34"/>
      <c r="F6" s="25">
        <f aca="true" t="shared" si="0" ref="F6:F37">SUM(B6:E6)</f>
        <v>217</v>
      </c>
      <c r="I6" s="7"/>
    </row>
    <row r="7" spans="1:6" ht="15.75">
      <c r="A7" s="5" t="s">
        <v>36</v>
      </c>
      <c r="B7" s="29">
        <v>401</v>
      </c>
      <c r="C7" s="31"/>
      <c r="D7" s="40"/>
      <c r="E7" s="34"/>
      <c r="F7" s="25">
        <f t="shared" si="0"/>
        <v>401</v>
      </c>
    </row>
    <row r="8" spans="1:6" ht="15.75">
      <c r="A8" s="8" t="s">
        <v>15</v>
      </c>
      <c r="B8" s="36"/>
      <c r="C8" s="31"/>
      <c r="D8" s="40"/>
      <c r="E8" s="34"/>
      <c r="F8" s="25">
        <f t="shared" si="0"/>
        <v>0</v>
      </c>
    </row>
    <row r="9" spans="1:6" ht="15.75">
      <c r="A9" s="5" t="s">
        <v>3</v>
      </c>
      <c r="B9" s="29">
        <v>1007</v>
      </c>
      <c r="C9" s="31">
        <v>0</v>
      </c>
      <c r="D9" s="35"/>
      <c r="E9" s="34"/>
      <c r="F9" s="25">
        <f t="shared" si="0"/>
        <v>1007</v>
      </c>
    </row>
    <row r="10" spans="1:6" ht="15.75">
      <c r="A10" s="5" t="s">
        <v>69</v>
      </c>
      <c r="B10" s="36"/>
      <c r="C10" s="31">
        <v>284</v>
      </c>
      <c r="D10" s="35"/>
      <c r="E10" s="30"/>
      <c r="F10" s="25">
        <f t="shared" si="0"/>
        <v>284</v>
      </c>
    </row>
    <row r="11" spans="1:6" ht="15.75">
      <c r="A11" s="5" t="s">
        <v>18</v>
      </c>
      <c r="B11" s="29">
        <v>471</v>
      </c>
      <c r="C11" s="31"/>
      <c r="D11" s="35"/>
      <c r="E11" s="34"/>
      <c r="F11" s="25">
        <f t="shared" si="0"/>
        <v>471</v>
      </c>
    </row>
    <row r="12" spans="1:6" ht="15.75">
      <c r="A12" s="5" t="s">
        <v>9</v>
      </c>
      <c r="B12" s="29">
        <v>2582</v>
      </c>
      <c r="C12" s="31">
        <v>2003</v>
      </c>
      <c r="D12" s="40"/>
      <c r="E12" s="30"/>
      <c r="F12" s="25">
        <f t="shared" si="0"/>
        <v>4585</v>
      </c>
    </row>
    <row r="13" spans="1:6" ht="15.75">
      <c r="A13" s="5" t="s">
        <v>33</v>
      </c>
      <c r="B13" s="29">
        <v>225</v>
      </c>
      <c r="C13" s="31"/>
      <c r="D13" s="35"/>
      <c r="E13" s="34"/>
      <c r="F13" s="25">
        <f t="shared" si="0"/>
        <v>225</v>
      </c>
    </row>
    <row r="14" spans="1:6" ht="15.75">
      <c r="A14" s="5" t="s">
        <v>21</v>
      </c>
      <c r="B14" s="29">
        <v>298</v>
      </c>
      <c r="C14" s="31"/>
      <c r="D14" s="35"/>
      <c r="E14" s="34"/>
      <c r="F14" s="25">
        <f t="shared" si="0"/>
        <v>298</v>
      </c>
    </row>
    <row r="15" spans="1:6" ht="15.75">
      <c r="A15" s="5" t="s">
        <v>17</v>
      </c>
      <c r="B15" s="29">
        <v>581</v>
      </c>
      <c r="C15" s="31"/>
      <c r="D15" s="35"/>
      <c r="E15" s="34"/>
      <c r="F15" s="25">
        <f t="shared" si="0"/>
        <v>581</v>
      </c>
    </row>
    <row r="16" spans="1:6" ht="15.75">
      <c r="A16" s="8" t="s">
        <v>61</v>
      </c>
      <c r="B16" s="29">
        <v>113</v>
      </c>
      <c r="C16" s="32"/>
      <c r="D16" s="39"/>
      <c r="E16" s="38"/>
      <c r="F16" s="26">
        <f t="shared" si="0"/>
        <v>113</v>
      </c>
    </row>
    <row r="17" spans="1:6" ht="15.75">
      <c r="A17" s="5" t="s">
        <v>24</v>
      </c>
      <c r="B17" s="29">
        <v>6580</v>
      </c>
      <c r="C17" s="31">
        <v>4397</v>
      </c>
      <c r="D17" s="40"/>
      <c r="E17" s="30"/>
      <c r="F17" s="25">
        <f t="shared" si="0"/>
        <v>10977</v>
      </c>
    </row>
    <row r="18" spans="1:6" ht="15.75">
      <c r="A18" s="5" t="s">
        <v>5</v>
      </c>
      <c r="B18" s="29">
        <v>1087</v>
      </c>
      <c r="C18" s="31">
        <v>1</v>
      </c>
      <c r="D18" s="35"/>
      <c r="E18" s="34"/>
      <c r="F18" s="25">
        <f t="shared" si="0"/>
        <v>1088</v>
      </c>
    </row>
    <row r="19" spans="1:6" ht="15.75">
      <c r="A19" s="5" t="s">
        <v>19</v>
      </c>
      <c r="B19" s="29">
        <v>380</v>
      </c>
      <c r="C19" s="31"/>
      <c r="D19" s="35"/>
      <c r="E19" s="34"/>
      <c r="F19" s="25">
        <f t="shared" si="0"/>
        <v>380</v>
      </c>
    </row>
    <row r="20" spans="1:6" ht="15.75">
      <c r="A20" s="8" t="s">
        <v>12</v>
      </c>
      <c r="B20" s="36"/>
      <c r="C20" s="31">
        <v>3159</v>
      </c>
      <c r="D20" s="40"/>
      <c r="E20" s="30"/>
      <c r="F20" s="25">
        <f t="shared" si="0"/>
        <v>3159</v>
      </c>
    </row>
    <row r="21" spans="1:6" ht="15.75">
      <c r="A21" s="5" t="s">
        <v>11</v>
      </c>
      <c r="B21" s="29">
        <v>1660</v>
      </c>
      <c r="C21" s="31">
        <v>1584</v>
      </c>
      <c r="D21" s="40"/>
      <c r="E21" s="30"/>
      <c r="F21" s="25">
        <f t="shared" si="0"/>
        <v>3244</v>
      </c>
    </row>
    <row r="22" spans="1:6" ht="15.75">
      <c r="A22" s="5" t="s">
        <v>63</v>
      </c>
      <c r="B22" s="36"/>
      <c r="C22" s="32"/>
      <c r="D22" s="39"/>
      <c r="E22" s="38"/>
      <c r="F22" s="26">
        <f t="shared" si="0"/>
        <v>0</v>
      </c>
    </row>
    <row r="23" spans="1:6" ht="15.75">
      <c r="A23" s="5" t="s">
        <v>27</v>
      </c>
      <c r="B23" s="29">
        <v>399</v>
      </c>
      <c r="C23" s="31"/>
      <c r="D23" s="35"/>
      <c r="E23" s="34"/>
      <c r="F23" s="25">
        <f t="shared" si="0"/>
        <v>399</v>
      </c>
    </row>
    <row r="24" spans="1:6" ht="15.75">
      <c r="A24" s="5" t="s">
        <v>38</v>
      </c>
      <c r="B24" s="36"/>
      <c r="C24" s="31"/>
      <c r="D24" s="40"/>
      <c r="E24" s="34"/>
      <c r="F24" s="25">
        <f t="shared" si="0"/>
        <v>0</v>
      </c>
    </row>
    <row r="25" spans="1:6" ht="15.75">
      <c r="A25" s="8" t="s">
        <v>14</v>
      </c>
      <c r="B25" s="36"/>
      <c r="C25" s="31">
        <v>3683</v>
      </c>
      <c r="D25" s="40"/>
      <c r="E25" s="34"/>
      <c r="F25" s="25">
        <f t="shared" si="0"/>
        <v>3683</v>
      </c>
    </row>
    <row r="26" spans="1:6" ht="15.75">
      <c r="A26" s="5" t="s">
        <v>16</v>
      </c>
      <c r="B26" s="29">
        <v>2493</v>
      </c>
      <c r="C26" s="31">
        <v>226</v>
      </c>
      <c r="D26" s="35"/>
      <c r="E26" s="34"/>
      <c r="F26" s="25">
        <f t="shared" si="0"/>
        <v>2719</v>
      </c>
    </row>
    <row r="27" spans="1:6" ht="15.75">
      <c r="A27" s="5" t="s">
        <v>56</v>
      </c>
      <c r="B27" s="29">
        <v>178</v>
      </c>
      <c r="C27" s="32"/>
      <c r="D27" s="39"/>
      <c r="E27" s="38"/>
      <c r="F27" s="26">
        <f t="shared" si="0"/>
        <v>178</v>
      </c>
    </row>
    <row r="28" spans="1:6" ht="15.75">
      <c r="A28" s="5" t="s">
        <v>20</v>
      </c>
      <c r="B28" s="29">
        <v>2545</v>
      </c>
      <c r="C28" s="31">
        <v>1644</v>
      </c>
      <c r="D28" s="35"/>
      <c r="E28" s="31"/>
      <c r="F28" s="25">
        <f t="shared" si="0"/>
        <v>4189</v>
      </c>
    </row>
    <row r="29" spans="1:6" ht="15.75">
      <c r="A29" s="5" t="s">
        <v>6</v>
      </c>
      <c r="B29" s="29">
        <v>12720</v>
      </c>
      <c r="C29" s="31">
        <v>8376</v>
      </c>
      <c r="D29" s="40"/>
      <c r="E29" s="31"/>
      <c r="F29" s="25">
        <f t="shared" si="0"/>
        <v>21096</v>
      </c>
    </row>
    <row r="30" spans="1:6" ht="15.75">
      <c r="A30" s="5" t="s">
        <v>59</v>
      </c>
      <c r="B30" s="29">
        <v>94</v>
      </c>
      <c r="C30" s="32"/>
      <c r="D30" s="39"/>
      <c r="E30" s="38"/>
      <c r="F30" s="26">
        <f t="shared" si="0"/>
        <v>94</v>
      </c>
    </row>
    <row r="31" spans="1:6" ht="15.75">
      <c r="A31" s="5" t="s">
        <v>2</v>
      </c>
      <c r="B31" s="29">
        <f>SUM(11301+2945)</f>
        <v>14246</v>
      </c>
      <c r="C31" s="31">
        <v>16940</v>
      </c>
      <c r="D31" s="40"/>
      <c r="E31" s="30"/>
      <c r="F31" s="25">
        <f t="shared" si="0"/>
        <v>31186</v>
      </c>
    </row>
    <row r="32" spans="1:6" ht="15.75">
      <c r="A32" s="5" t="s">
        <v>25</v>
      </c>
      <c r="B32" s="29">
        <v>352</v>
      </c>
      <c r="C32" s="31"/>
      <c r="D32" s="35"/>
      <c r="E32" s="34"/>
      <c r="F32" s="25">
        <f t="shared" si="0"/>
        <v>352</v>
      </c>
    </row>
    <row r="33" spans="1:6" ht="15.75">
      <c r="A33" s="5" t="s">
        <v>35</v>
      </c>
      <c r="B33" s="29">
        <v>366</v>
      </c>
      <c r="C33" s="31"/>
      <c r="D33" s="40"/>
      <c r="E33" s="34"/>
      <c r="F33" s="25">
        <f t="shared" si="0"/>
        <v>366</v>
      </c>
    </row>
    <row r="34" spans="1:6" ht="15.75">
      <c r="A34" s="5" t="s">
        <v>51</v>
      </c>
      <c r="B34" s="29">
        <v>446</v>
      </c>
      <c r="C34" s="31"/>
      <c r="D34" s="35"/>
      <c r="E34" s="34"/>
      <c r="F34" s="25">
        <f t="shared" si="0"/>
        <v>446</v>
      </c>
    </row>
    <row r="35" spans="1:6" ht="15.75">
      <c r="A35" s="5" t="s">
        <v>68</v>
      </c>
      <c r="B35" s="36"/>
      <c r="C35" s="31">
        <v>533</v>
      </c>
      <c r="D35" s="35"/>
      <c r="E35" s="30"/>
      <c r="F35" s="25">
        <f t="shared" si="0"/>
        <v>533</v>
      </c>
    </row>
    <row r="36" spans="1:6" ht="15.75">
      <c r="A36" s="5" t="s">
        <v>50</v>
      </c>
      <c r="B36" s="29">
        <v>718</v>
      </c>
      <c r="C36" s="31"/>
      <c r="D36" s="35"/>
      <c r="E36" s="34"/>
      <c r="F36" s="25">
        <f t="shared" si="0"/>
        <v>718</v>
      </c>
    </row>
    <row r="37" spans="1:6" ht="15.75">
      <c r="A37" s="5" t="s">
        <v>39</v>
      </c>
      <c r="B37" s="36"/>
      <c r="C37" s="31"/>
      <c r="D37" s="40"/>
      <c r="E37" s="34"/>
      <c r="F37" s="25">
        <f t="shared" si="0"/>
        <v>0</v>
      </c>
    </row>
    <row r="38" spans="1:6" ht="15.75">
      <c r="A38" s="5" t="s">
        <v>34</v>
      </c>
      <c r="B38" s="29">
        <v>401</v>
      </c>
      <c r="C38" s="31"/>
      <c r="D38" s="40"/>
      <c r="E38" s="34"/>
      <c r="F38" s="25">
        <f aca="true" t="shared" si="1" ref="F38:F65">SUM(B38:E38)</f>
        <v>401</v>
      </c>
    </row>
    <row r="39" spans="1:6" ht="15.75">
      <c r="A39" s="5" t="s">
        <v>23</v>
      </c>
      <c r="B39" s="29">
        <v>1186</v>
      </c>
      <c r="C39" s="31"/>
      <c r="D39" s="40"/>
      <c r="E39" s="34"/>
      <c r="F39" s="25">
        <f t="shared" si="1"/>
        <v>1186</v>
      </c>
    </row>
    <row r="40" spans="1:6" ht="15.75">
      <c r="A40" s="5" t="s">
        <v>22</v>
      </c>
      <c r="B40" s="29">
        <v>280</v>
      </c>
      <c r="C40" s="31"/>
      <c r="D40" s="35"/>
      <c r="E40" s="34"/>
      <c r="F40" s="25">
        <f t="shared" si="1"/>
        <v>280</v>
      </c>
    </row>
    <row r="41" spans="1:6" ht="15.75">
      <c r="A41" s="5" t="s">
        <v>54</v>
      </c>
      <c r="B41" s="29">
        <v>486</v>
      </c>
      <c r="C41" s="31"/>
      <c r="D41" s="35"/>
      <c r="E41" s="34"/>
      <c r="F41" s="25">
        <f t="shared" si="1"/>
        <v>486</v>
      </c>
    </row>
    <row r="42" spans="1:6" ht="15.75">
      <c r="A42" s="5" t="s">
        <v>64</v>
      </c>
      <c r="B42" s="29">
        <v>436</v>
      </c>
      <c r="C42" s="32"/>
      <c r="D42" s="39"/>
      <c r="E42" s="38"/>
      <c r="F42" s="26">
        <f t="shared" si="1"/>
        <v>436</v>
      </c>
    </row>
    <row r="43" spans="1:6" ht="15.75">
      <c r="A43" s="5" t="s">
        <v>53</v>
      </c>
      <c r="B43" s="29">
        <v>1951</v>
      </c>
      <c r="C43" s="31"/>
      <c r="D43" s="35"/>
      <c r="E43" s="34"/>
      <c r="F43" s="25">
        <f t="shared" si="1"/>
        <v>1951</v>
      </c>
    </row>
    <row r="44" spans="1:6" ht="15.75">
      <c r="A44" s="5" t="s">
        <v>60</v>
      </c>
      <c r="B44" s="29">
        <v>87</v>
      </c>
      <c r="C44" s="32"/>
      <c r="D44" s="39"/>
      <c r="E44" s="38"/>
      <c r="F44" s="26">
        <f t="shared" si="1"/>
        <v>87</v>
      </c>
    </row>
    <row r="45" spans="1:6" ht="15.75">
      <c r="A45" s="5" t="s">
        <v>57</v>
      </c>
      <c r="B45" s="36"/>
      <c r="C45" s="32"/>
      <c r="D45" s="39"/>
      <c r="E45" s="38"/>
      <c r="F45" s="26">
        <f t="shared" si="1"/>
        <v>0</v>
      </c>
    </row>
    <row r="46" spans="1:6" ht="15.75">
      <c r="A46" s="5" t="s">
        <v>10</v>
      </c>
      <c r="B46" s="29">
        <v>839</v>
      </c>
      <c r="C46" s="31">
        <v>11</v>
      </c>
      <c r="D46" s="35"/>
      <c r="E46" s="34"/>
      <c r="F46" s="25">
        <f t="shared" si="1"/>
        <v>850</v>
      </c>
    </row>
    <row r="47" spans="1:6" ht="15.75">
      <c r="A47" s="5" t="s">
        <v>7</v>
      </c>
      <c r="B47" s="29">
        <v>206</v>
      </c>
      <c r="C47" s="31">
        <v>4</v>
      </c>
      <c r="D47" s="35"/>
      <c r="E47" s="34"/>
      <c r="F47" s="25">
        <f t="shared" si="1"/>
        <v>210</v>
      </c>
    </row>
    <row r="48" spans="1:6" ht="15.75">
      <c r="A48" s="5" t="s">
        <v>65</v>
      </c>
      <c r="B48" s="29">
        <v>262</v>
      </c>
      <c r="C48" s="31"/>
      <c r="D48" s="35"/>
      <c r="E48" s="34"/>
      <c r="F48" s="25">
        <f t="shared" si="1"/>
        <v>262</v>
      </c>
    </row>
    <row r="49" spans="1:6" ht="15.75">
      <c r="A49" s="5" t="s">
        <v>52</v>
      </c>
      <c r="B49" s="29">
        <v>539</v>
      </c>
      <c r="C49" s="31"/>
      <c r="D49" s="35"/>
      <c r="E49" s="34"/>
      <c r="F49" s="25">
        <f t="shared" si="1"/>
        <v>539</v>
      </c>
    </row>
    <row r="50" spans="1:6" ht="15.75">
      <c r="A50" s="5" t="s">
        <v>71</v>
      </c>
      <c r="B50" s="29"/>
      <c r="C50" s="31">
        <v>2715</v>
      </c>
      <c r="D50" s="40"/>
      <c r="E50" s="34"/>
      <c r="F50" s="25">
        <f t="shared" si="1"/>
        <v>2715</v>
      </c>
    </row>
    <row r="51" spans="1:6" ht="15.75">
      <c r="A51" s="5" t="s">
        <v>88</v>
      </c>
      <c r="B51" s="29"/>
      <c r="C51" s="31"/>
      <c r="D51" s="40"/>
      <c r="E51" s="34"/>
      <c r="F51" s="25">
        <f t="shared" si="1"/>
        <v>0</v>
      </c>
    </row>
    <row r="52" spans="1:6" ht="15.75">
      <c r="A52" s="5" t="s">
        <v>29</v>
      </c>
      <c r="B52" s="29">
        <v>788</v>
      </c>
      <c r="C52" s="31"/>
      <c r="D52" s="35"/>
      <c r="E52" s="34"/>
      <c r="F52" s="25">
        <f t="shared" si="1"/>
        <v>788</v>
      </c>
    </row>
    <row r="53" spans="1:6" ht="15.75">
      <c r="A53" s="5" t="s">
        <v>58</v>
      </c>
      <c r="B53" s="29">
        <v>477</v>
      </c>
      <c r="C53" s="32"/>
      <c r="D53" s="39"/>
      <c r="E53" s="38"/>
      <c r="F53" s="26">
        <f t="shared" si="1"/>
        <v>477</v>
      </c>
    </row>
    <row r="54" spans="1:6" ht="15.75">
      <c r="A54" s="5" t="s">
        <v>40</v>
      </c>
      <c r="B54" s="36"/>
      <c r="C54" s="31"/>
      <c r="D54" s="40"/>
      <c r="E54" s="34"/>
      <c r="F54" s="25">
        <f t="shared" si="1"/>
        <v>0</v>
      </c>
    </row>
    <row r="55" spans="1:6" ht="15.75">
      <c r="A55" s="5" t="s">
        <v>31</v>
      </c>
      <c r="B55" s="29">
        <v>192</v>
      </c>
      <c r="C55" s="31"/>
      <c r="D55" s="35"/>
      <c r="E55" s="34"/>
      <c r="F55" s="25">
        <f t="shared" si="1"/>
        <v>192</v>
      </c>
    </row>
    <row r="56" spans="1:6" ht="15.75">
      <c r="A56" s="5" t="s">
        <v>32</v>
      </c>
      <c r="B56" s="29">
        <v>197</v>
      </c>
      <c r="C56" s="31"/>
      <c r="D56" s="35"/>
      <c r="E56" s="34"/>
      <c r="F56" s="25">
        <f t="shared" si="1"/>
        <v>197</v>
      </c>
    </row>
    <row r="57" spans="1:6" ht="15.75">
      <c r="A57" s="5" t="s">
        <v>13</v>
      </c>
      <c r="B57" s="36"/>
      <c r="C57" s="31">
        <v>445</v>
      </c>
      <c r="D57" s="40"/>
      <c r="E57" s="34"/>
      <c r="F57" s="25">
        <f t="shared" si="1"/>
        <v>445</v>
      </c>
    </row>
    <row r="58" spans="1:6" ht="15.75">
      <c r="A58" s="5" t="s">
        <v>55</v>
      </c>
      <c r="B58" s="47">
        <v>3505</v>
      </c>
      <c r="C58" s="31"/>
      <c r="D58" s="35"/>
      <c r="E58" s="34"/>
      <c r="F58" s="25">
        <f t="shared" si="1"/>
        <v>3505</v>
      </c>
    </row>
    <row r="59" spans="1:6" ht="15.75">
      <c r="A59" s="5" t="s">
        <v>4</v>
      </c>
      <c r="B59" s="29">
        <v>1083</v>
      </c>
      <c r="C59" s="31">
        <v>10</v>
      </c>
      <c r="D59" s="35"/>
      <c r="E59" s="34"/>
      <c r="F59" s="25">
        <f t="shared" si="1"/>
        <v>1093</v>
      </c>
    </row>
    <row r="60" spans="1:6" ht="15.75">
      <c r="A60" s="5" t="s">
        <v>37</v>
      </c>
      <c r="B60" s="29">
        <v>218</v>
      </c>
      <c r="C60" s="31"/>
      <c r="D60" s="40"/>
      <c r="E60" s="34"/>
      <c r="F60" s="25">
        <f t="shared" si="1"/>
        <v>218</v>
      </c>
    </row>
    <row r="61" spans="1:6" ht="15.75">
      <c r="A61" s="5" t="s">
        <v>28</v>
      </c>
      <c r="B61" s="29">
        <v>2065</v>
      </c>
      <c r="C61" s="31">
        <v>487</v>
      </c>
      <c r="D61" s="35"/>
      <c r="E61" s="30"/>
      <c r="F61" s="25">
        <f t="shared" si="1"/>
        <v>2552</v>
      </c>
    </row>
    <row r="62" spans="1:6" ht="15.75">
      <c r="A62" s="5" t="s">
        <v>62</v>
      </c>
      <c r="B62" s="36"/>
      <c r="C62" s="32"/>
      <c r="D62" s="39"/>
      <c r="E62" s="38"/>
      <c r="F62" s="26">
        <f t="shared" si="1"/>
        <v>0</v>
      </c>
    </row>
    <row r="63" spans="1:6" ht="15.75">
      <c r="A63" s="5" t="s">
        <v>26</v>
      </c>
      <c r="B63" s="29">
        <v>587</v>
      </c>
      <c r="C63" s="31"/>
      <c r="D63" s="35"/>
      <c r="E63" s="34"/>
      <c r="F63" s="25">
        <f t="shared" si="1"/>
        <v>587</v>
      </c>
    </row>
    <row r="64" spans="1:6" ht="15.75">
      <c r="A64" s="5" t="s">
        <v>8</v>
      </c>
      <c r="B64" s="29">
        <v>346</v>
      </c>
      <c r="C64" s="31">
        <v>2</v>
      </c>
      <c r="D64" s="35"/>
      <c r="E64" s="34"/>
      <c r="F64" s="25">
        <f t="shared" si="1"/>
        <v>348</v>
      </c>
    </row>
    <row r="65" spans="1:6" ht="15.75">
      <c r="A65" s="5" t="s">
        <v>49</v>
      </c>
      <c r="B65" s="29">
        <v>481</v>
      </c>
      <c r="C65" s="31"/>
      <c r="D65" s="35"/>
      <c r="E65" s="34"/>
      <c r="F65" s="25">
        <f t="shared" si="1"/>
        <v>481</v>
      </c>
    </row>
    <row r="66" ht="15.75">
      <c r="B66" s="4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A71" sqref="A71"/>
    </sheetView>
  </sheetViews>
  <sheetFormatPr defaultColWidth="9.00390625" defaultRowHeight="15.75"/>
  <cols>
    <col min="1" max="1" width="15.00390625" style="65" customWidth="1"/>
    <col min="2" max="2" width="12.125" style="64" bestFit="1" customWidth="1"/>
    <col min="3" max="3" width="12.50390625" style="64" customWidth="1"/>
    <col min="4" max="16384" width="9.00390625" style="64" customWidth="1"/>
  </cols>
  <sheetData>
    <row r="1" ht="23.25">
      <c r="A1" s="63" t="s">
        <v>0</v>
      </c>
    </row>
    <row r="3" ht="18">
      <c r="A3" s="62" t="s">
        <v>84</v>
      </c>
    </row>
    <row r="5" spans="1:6" s="65" customFormat="1" ht="15.75" customHeight="1">
      <c r="A5" s="87" t="s">
        <v>85</v>
      </c>
      <c r="B5" s="27" t="s">
        <v>43</v>
      </c>
      <c r="C5" s="28" t="s">
        <v>44</v>
      </c>
      <c r="D5" s="88" t="s">
        <v>47</v>
      </c>
      <c r="E5" s="89" t="s">
        <v>83</v>
      </c>
      <c r="F5" s="90" t="s">
        <v>41</v>
      </c>
    </row>
    <row r="6" spans="1:9" ht="15.75" customHeight="1">
      <c r="A6" s="77" t="s">
        <v>30</v>
      </c>
      <c r="B6" s="66">
        <v>227</v>
      </c>
      <c r="C6" s="67"/>
      <c r="D6" s="68"/>
      <c r="E6" s="79"/>
      <c r="F6" s="80">
        <f>SUM(B6:E6)</f>
        <v>227</v>
      </c>
      <c r="I6" s="69"/>
    </row>
    <row r="7" spans="1:6" ht="15.75" customHeight="1">
      <c r="A7" s="77" t="s">
        <v>36</v>
      </c>
      <c r="B7" s="66">
        <v>324</v>
      </c>
      <c r="C7" s="67"/>
      <c r="D7" s="70">
        <v>423</v>
      </c>
      <c r="E7" s="79"/>
      <c r="F7" s="80">
        <f aca="true" t="shared" si="0" ref="F7:F62">SUM(B7:E7)</f>
        <v>747</v>
      </c>
    </row>
    <row r="8" spans="1:6" ht="15.75" customHeight="1">
      <c r="A8" s="78" t="s">
        <v>15</v>
      </c>
      <c r="B8" s="72"/>
      <c r="C8" s="67"/>
      <c r="D8" s="68"/>
      <c r="E8" s="79"/>
      <c r="F8" s="80">
        <f t="shared" si="0"/>
        <v>0</v>
      </c>
    </row>
    <row r="9" spans="1:6" ht="15.75" customHeight="1">
      <c r="A9" s="77" t="s">
        <v>3</v>
      </c>
      <c r="B9" s="66">
        <v>1055</v>
      </c>
      <c r="C9" s="70">
        <v>7</v>
      </c>
      <c r="D9" s="68"/>
      <c r="E9" s="79"/>
      <c r="F9" s="80">
        <f t="shared" si="0"/>
        <v>1062</v>
      </c>
    </row>
    <row r="10" spans="1:6" ht="15.75" customHeight="1">
      <c r="A10" s="77" t="s">
        <v>69</v>
      </c>
      <c r="B10" s="72"/>
      <c r="C10" s="70">
        <v>372</v>
      </c>
      <c r="D10" s="68"/>
      <c r="E10" s="79"/>
      <c r="F10" s="80">
        <f t="shared" si="0"/>
        <v>372</v>
      </c>
    </row>
    <row r="11" spans="1:6" ht="15.75" customHeight="1">
      <c r="A11" s="77" t="s">
        <v>18</v>
      </c>
      <c r="B11" s="66">
        <v>545</v>
      </c>
      <c r="C11" s="67"/>
      <c r="D11" s="68"/>
      <c r="E11" s="79"/>
      <c r="F11" s="80">
        <f t="shared" si="0"/>
        <v>545</v>
      </c>
    </row>
    <row r="12" spans="1:6" ht="15.75" customHeight="1">
      <c r="A12" s="77" t="s">
        <v>9</v>
      </c>
      <c r="B12" s="66">
        <v>2678</v>
      </c>
      <c r="C12" s="70">
        <v>2059</v>
      </c>
      <c r="D12" s="70">
        <v>380</v>
      </c>
      <c r="E12" s="79"/>
      <c r="F12" s="80">
        <f t="shared" si="0"/>
        <v>5117</v>
      </c>
    </row>
    <row r="13" spans="1:6" ht="15.75" customHeight="1">
      <c r="A13" s="77" t="s">
        <v>33</v>
      </c>
      <c r="B13" s="66">
        <v>241</v>
      </c>
      <c r="C13" s="67"/>
      <c r="D13" s="68"/>
      <c r="E13" s="79"/>
      <c r="F13" s="80">
        <f t="shared" si="0"/>
        <v>241</v>
      </c>
    </row>
    <row r="14" spans="1:6" ht="15.75" customHeight="1">
      <c r="A14" s="77" t="s">
        <v>67</v>
      </c>
      <c r="B14" s="66">
        <v>350</v>
      </c>
      <c r="C14" s="67"/>
      <c r="D14" s="68"/>
      <c r="E14" s="79"/>
      <c r="F14" s="80">
        <f t="shared" si="0"/>
        <v>350</v>
      </c>
    </row>
    <row r="15" spans="1:6" ht="15.75" customHeight="1">
      <c r="A15" s="77" t="s">
        <v>17</v>
      </c>
      <c r="B15" s="66">
        <v>883</v>
      </c>
      <c r="C15" s="67"/>
      <c r="D15" s="68"/>
      <c r="E15" s="79"/>
      <c r="F15" s="80">
        <f t="shared" si="0"/>
        <v>883</v>
      </c>
    </row>
    <row r="16" spans="1:6" ht="15.75" customHeight="1">
      <c r="A16" s="78" t="s">
        <v>66</v>
      </c>
      <c r="B16" s="66">
        <v>189</v>
      </c>
      <c r="C16" s="67"/>
      <c r="D16" s="68"/>
      <c r="E16" s="79"/>
      <c r="F16" s="80">
        <f t="shared" si="0"/>
        <v>189</v>
      </c>
    </row>
    <row r="17" spans="1:6" ht="15.75" customHeight="1">
      <c r="A17" s="77" t="s">
        <v>24</v>
      </c>
      <c r="B17" s="66">
        <v>6555</v>
      </c>
      <c r="C17" s="70">
        <v>5383</v>
      </c>
      <c r="D17" s="70">
        <v>2128</v>
      </c>
      <c r="E17" s="79">
        <v>1009</v>
      </c>
      <c r="F17" s="80">
        <f t="shared" si="0"/>
        <v>15075</v>
      </c>
    </row>
    <row r="18" spans="1:6" ht="15.75" customHeight="1">
      <c r="A18" s="77" t="s">
        <v>5</v>
      </c>
      <c r="B18" s="66">
        <v>1185</v>
      </c>
      <c r="C18" s="70">
        <v>8</v>
      </c>
      <c r="D18" s="68"/>
      <c r="E18" s="79"/>
      <c r="F18" s="80">
        <f t="shared" si="0"/>
        <v>1193</v>
      </c>
    </row>
    <row r="19" spans="1:6" ht="15.75" customHeight="1">
      <c r="A19" s="77" t="s">
        <v>19</v>
      </c>
      <c r="B19" s="66">
        <v>437</v>
      </c>
      <c r="C19" s="67"/>
      <c r="D19" s="68"/>
      <c r="E19" s="79"/>
      <c r="F19" s="80">
        <f t="shared" si="0"/>
        <v>437</v>
      </c>
    </row>
    <row r="20" spans="1:6" ht="15.75" customHeight="1">
      <c r="A20" s="78" t="s">
        <v>12</v>
      </c>
      <c r="B20" s="72"/>
      <c r="C20" s="70">
        <v>3057</v>
      </c>
      <c r="D20" s="70">
        <v>2259</v>
      </c>
      <c r="E20" s="79"/>
      <c r="F20" s="80">
        <f t="shared" si="0"/>
        <v>5316</v>
      </c>
    </row>
    <row r="21" spans="1:6" ht="15.75" customHeight="1">
      <c r="A21" s="77" t="s">
        <v>11</v>
      </c>
      <c r="B21" s="66">
        <v>1897</v>
      </c>
      <c r="C21" s="70">
        <v>1561</v>
      </c>
      <c r="D21" s="70">
        <v>356</v>
      </c>
      <c r="E21" s="79"/>
      <c r="F21" s="80">
        <f t="shared" si="0"/>
        <v>3814</v>
      </c>
    </row>
    <row r="22" spans="1:6" ht="15.75" customHeight="1">
      <c r="A22" s="77" t="s">
        <v>27</v>
      </c>
      <c r="B22" s="66">
        <v>326</v>
      </c>
      <c r="C22" s="67"/>
      <c r="D22" s="68"/>
      <c r="E22" s="79"/>
      <c r="F22" s="80">
        <f t="shared" si="0"/>
        <v>326</v>
      </c>
    </row>
    <row r="23" spans="1:6" ht="15.75" customHeight="1">
      <c r="A23" s="77" t="s">
        <v>38</v>
      </c>
      <c r="B23" s="72"/>
      <c r="C23" s="67"/>
      <c r="D23" s="70">
        <v>756</v>
      </c>
      <c r="E23" s="79"/>
      <c r="F23" s="80">
        <f t="shared" si="0"/>
        <v>756</v>
      </c>
    </row>
    <row r="24" spans="1:6" ht="15.75" customHeight="1">
      <c r="A24" s="78" t="s">
        <v>14</v>
      </c>
      <c r="B24" s="72"/>
      <c r="C24" s="70">
        <v>3378</v>
      </c>
      <c r="D24" s="70">
        <v>2420</v>
      </c>
      <c r="E24" s="79"/>
      <c r="F24" s="80">
        <f t="shared" si="0"/>
        <v>5798</v>
      </c>
    </row>
    <row r="25" spans="1:6" ht="15.75" customHeight="1">
      <c r="A25" s="77" t="s">
        <v>16</v>
      </c>
      <c r="B25" s="66">
        <v>2665</v>
      </c>
      <c r="C25" s="70">
        <v>184</v>
      </c>
      <c r="D25" s="68"/>
      <c r="E25" s="79"/>
      <c r="F25" s="80">
        <f t="shared" si="0"/>
        <v>2849</v>
      </c>
    </row>
    <row r="26" spans="1:6" ht="15.75" customHeight="1">
      <c r="A26" s="77" t="s">
        <v>56</v>
      </c>
      <c r="B26" s="66">
        <v>206</v>
      </c>
      <c r="C26" s="67"/>
      <c r="D26" s="68"/>
      <c r="E26" s="79"/>
      <c r="F26" s="80">
        <f t="shared" si="0"/>
        <v>206</v>
      </c>
    </row>
    <row r="27" spans="1:6" ht="15.75" customHeight="1">
      <c r="A27" s="77" t="s">
        <v>20</v>
      </c>
      <c r="B27" s="66">
        <v>2464</v>
      </c>
      <c r="C27" s="70">
        <v>1985</v>
      </c>
      <c r="D27" s="68"/>
      <c r="E27" s="79">
        <v>494</v>
      </c>
      <c r="F27" s="80">
        <f t="shared" si="0"/>
        <v>4943</v>
      </c>
    </row>
    <row r="28" spans="1:6" ht="15.75" customHeight="1">
      <c r="A28" s="77" t="s">
        <v>6</v>
      </c>
      <c r="B28" s="66">
        <v>12771</v>
      </c>
      <c r="C28" s="70">
        <v>9813</v>
      </c>
      <c r="D28" s="70">
        <v>908</v>
      </c>
      <c r="E28" s="79">
        <v>930</v>
      </c>
      <c r="F28" s="80">
        <f t="shared" si="0"/>
        <v>24422</v>
      </c>
    </row>
    <row r="29" spans="1:6" ht="15.75" customHeight="1">
      <c r="A29" s="77" t="s">
        <v>59</v>
      </c>
      <c r="B29" s="66">
        <v>69</v>
      </c>
      <c r="C29" s="67"/>
      <c r="D29" s="68"/>
      <c r="E29" s="79"/>
      <c r="F29" s="80">
        <f t="shared" si="0"/>
        <v>69</v>
      </c>
    </row>
    <row r="30" spans="1:6" ht="15.75" customHeight="1">
      <c r="A30" s="77" t="s">
        <v>2</v>
      </c>
      <c r="B30" s="66">
        <f>SUM(12436+3713)</f>
        <v>16149</v>
      </c>
      <c r="C30" s="70">
        <v>21439</v>
      </c>
      <c r="D30" s="70">
        <v>942</v>
      </c>
      <c r="E30" s="79">
        <v>1081</v>
      </c>
      <c r="F30" s="80">
        <f t="shared" si="0"/>
        <v>39611</v>
      </c>
    </row>
    <row r="31" spans="1:6" ht="15.75" customHeight="1">
      <c r="A31" s="77" t="s">
        <v>25</v>
      </c>
      <c r="B31" s="66">
        <v>458</v>
      </c>
      <c r="C31" s="67"/>
      <c r="D31" s="68"/>
      <c r="E31" s="79"/>
      <c r="F31" s="80">
        <f t="shared" si="0"/>
        <v>458</v>
      </c>
    </row>
    <row r="32" spans="1:6" ht="15.75" customHeight="1">
      <c r="A32" s="77" t="s">
        <v>35</v>
      </c>
      <c r="B32" s="66">
        <v>324</v>
      </c>
      <c r="C32" s="67"/>
      <c r="D32" s="70">
        <v>350</v>
      </c>
      <c r="E32" s="79"/>
      <c r="F32" s="80">
        <f t="shared" si="0"/>
        <v>674</v>
      </c>
    </row>
    <row r="33" spans="1:6" ht="15.75" customHeight="1">
      <c r="A33" s="77" t="s">
        <v>51</v>
      </c>
      <c r="B33" s="66">
        <v>572</v>
      </c>
      <c r="C33" s="67"/>
      <c r="D33" s="68"/>
      <c r="E33" s="79"/>
      <c r="F33" s="80">
        <f t="shared" si="0"/>
        <v>572</v>
      </c>
    </row>
    <row r="34" spans="1:6" ht="15.75" customHeight="1">
      <c r="A34" s="77" t="s">
        <v>68</v>
      </c>
      <c r="B34" s="72"/>
      <c r="C34" s="70">
        <v>710</v>
      </c>
      <c r="D34" s="68"/>
      <c r="E34" s="79"/>
      <c r="F34" s="80">
        <f t="shared" si="0"/>
        <v>710</v>
      </c>
    </row>
    <row r="35" spans="1:6" ht="15.75" customHeight="1">
      <c r="A35" s="77" t="s">
        <v>50</v>
      </c>
      <c r="B35" s="66">
        <v>738</v>
      </c>
      <c r="C35" s="67"/>
      <c r="D35" s="68"/>
      <c r="E35" s="79"/>
      <c r="F35" s="80">
        <f t="shared" si="0"/>
        <v>738</v>
      </c>
    </row>
    <row r="36" spans="1:6" ht="15.75" customHeight="1">
      <c r="A36" s="77" t="s">
        <v>39</v>
      </c>
      <c r="B36" s="72"/>
      <c r="C36" s="67"/>
      <c r="D36" s="70">
        <v>828</v>
      </c>
      <c r="E36" s="79"/>
      <c r="F36" s="80">
        <f t="shared" si="0"/>
        <v>828</v>
      </c>
    </row>
    <row r="37" spans="1:6" ht="15.75" customHeight="1">
      <c r="A37" s="77" t="s">
        <v>34</v>
      </c>
      <c r="B37" s="66">
        <v>355</v>
      </c>
      <c r="C37" s="67"/>
      <c r="D37" s="70">
        <v>426</v>
      </c>
      <c r="E37" s="79"/>
      <c r="F37" s="80">
        <f t="shared" si="0"/>
        <v>781</v>
      </c>
    </row>
    <row r="38" spans="1:6" ht="15.75" customHeight="1">
      <c r="A38" s="77" t="s">
        <v>23</v>
      </c>
      <c r="B38" s="66">
        <v>931</v>
      </c>
      <c r="C38" s="67"/>
      <c r="D38" s="70">
        <v>269</v>
      </c>
      <c r="E38" s="79">
        <v>307</v>
      </c>
      <c r="F38" s="80">
        <f t="shared" si="0"/>
        <v>1507</v>
      </c>
    </row>
    <row r="39" spans="1:6" ht="15.75" customHeight="1">
      <c r="A39" s="77" t="s">
        <v>22</v>
      </c>
      <c r="B39" s="66">
        <v>316</v>
      </c>
      <c r="C39" s="67"/>
      <c r="D39" s="68"/>
      <c r="E39" s="79"/>
      <c r="F39" s="80">
        <f t="shared" si="0"/>
        <v>316</v>
      </c>
    </row>
    <row r="40" spans="1:6" ht="15.75" customHeight="1">
      <c r="A40" s="77" t="s">
        <v>54</v>
      </c>
      <c r="B40" s="66">
        <v>554</v>
      </c>
      <c r="C40" s="67"/>
      <c r="D40" s="68"/>
      <c r="E40" s="79"/>
      <c r="F40" s="80">
        <f t="shared" si="0"/>
        <v>554</v>
      </c>
    </row>
    <row r="41" spans="1:6" ht="15.75" customHeight="1">
      <c r="A41" s="77" t="s">
        <v>64</v>
      </c>
      <c r="B41" s="66">
        <v>671</v>
      </c>
      <c r="C41" s="67"/>
      <c r="D41" s="68"/>
      <c r="E41" s="79"/>
      <c r="F41" s="80">
        <f t="shared" si="0"/>
        <v>671</v>
      </c>
    </row>
    <row r="42" spans="1:6" ht="15.75" customHeight="1">
      <c r="A42" s="77" t="s">
        <v>53</v>
      </c>
      <c r="B42" s="66">
        <v>2149</v>
      </c>
      <c r="C42" s="67"/>
      <c r="D42" s="68"/>
      <c r="E42" s="79"/>
      <c r="F42" s="80">
        <f t="shared" si="0"/>
        <v>2149</v>
      </c>
    </row>
    <row r="43" spans="1:6" ht="15.75" customHeight="1">
      <c r="A43" s="77" t="s">
        <v>60</v>
      </c>
      <c r="B43" s="66">
        <v>118</v>
      </c>
      <c r="C43" s="67"/>
      <c r="D43" s="68"/>
      <c r="E43" s="79"/>
      <c r="F43" s="80">
        <f t="shared" si="0"/>
        <v>118</v>
      </c>
    </row>
    <row r="44" spans="1:6" ht="15.75" customHeight="1">
      <c r="A44" s="77" t="s">
        <v>10</v>
      </c>
      <c r="B44" s="66">
        <v>900</v>
      </c>
      <c r="C44" s="70">
        <v>28</v>
      </c>
      <c r="D44" s="68"/>
      <c r="E44" s="79"/>
      <c r="F44" s="80">
        <f t="shared" si="0"/>
        <v>928</v>
      </c>
    </row>
    <row r="45" spans="1:6" ht="15.75" customHeight="1">
      <c r="A45" s="77" t="s">
        <v>7</v>
      </c>
      <c r="B45" s="66">
        <v>203</v>
      </c>
      <c r="C45" s="70">
        <v>5</v>
      </c>
      <c r="D45" s="68"/>
      <c r="E45" s="79"/>
      <c r="F45" s="80">
        <f t="shared" si="0"/>
        <v>208</v>
      </c>
    </row>
    <row r="46" spans="1:6" ht="15.75" customHeight="1">
      <c r="A46" s="77" t="s">
        <v>65</v>
      </c>
      <c r="B46" s="66">
        <v>309</v>
      </c>
      <c r="C46" s="67"/>
      <c r="D46" s="68"/>
      <c r="E46" s="79"/>
      <c r="F46" s="80">
        <f t="shared" si="0"/>
        <v>309</v>
      </c>
    </row>
    <row r="47" spans="1:6" ht="15.75" customHeight="1">
      <c r="A47" s="77" t="s">
        <v>52</v>
      </c>
      <c r="B47" s="66">
        <v>703</v>
      </c>
      <c r="C47" s="67"/>
      <c r="D47" s="68"/>
      <c r="E47" s="79"/>
      <c r="F47" s="80">
        <f t="shared" si="0"/>
        <v>703</v>
      </c>
    </row>
    <row r="48" spans="1:6" ht="15.75" customHeight="1">
      <c r="A48" s="77" t="s">
        <v>71</v>
      </c>
      <c r="B48" s="72"/>
      <c r="C48" s="70">
        <v>4377</v>
      </c>
      <c r="D48" s="68"/>
      <c r="E48" s="79"/>
      <c r="F48" s="80">
        <f t="shared" si="0"/>
        <v>4377</v>
      </c>
    </row>
    <row r="49" spans="1:6" ht="15.75" customHeight="1">
      <c r="A49" s="77" t="s">
        <v>88</v>
      </c>
      <c r="B49" s="72"/>
      <c r="C49" s="70"/>
      <c r="D49" s="68"/>
      <c r="E49" s="79"/>
      <c r="F49" s="80">
        <f t="shared" si="0"/>
        <v>0</v>
      </c>
    </row>
    <row r="50" spans="1:6" ht="15.75" customHeight="1">
      <c r="A50" s="77" t="s">
        <v>29</v>
      </c>
      <c r="B50" s="66">
        <v>925</v>
      </c>
      <c r="C50" s="67"/>
      <c r="D50" s="68"/>
      <c r="E50" s="79"/>
      <c r="F50" s="80">
        <f t="shared" si="0"/>
        <v>925</v>
      </c>
    </row>
    <row r="51" spans="1:6" ht="15.75" customHeight="1">
      <c r="A51" s="77" t="s">
        <v>58</v>
      </c>
      <c r="B51" s="66">
        <v>608</v>
      </c>
      <c r="C51" s="67"/>
      <c r="D51" s="68"/>
      <c r="E51" s="79"/>
      <c r="F51" s="80">
        <f t="shared" si="0"/>
        <v>608</v>
      </c>
    </row>
    <row r="52" spans="1:6" ht="15.75" customHeight="1">
      <c r="A52" s="77" t="s">
        <v>40</v>
      </c>
      <c r="B52" s="72"/>
      <c r="C52" s="67"/>
      <c r="D52" s="70">
        <v>330</v>
      </c>
      <c r="E52" s="79"/>
      <c r="F52" s="80">
        <f t="shared" si="0"/>
        <v>330</v>
      </c>
    </row>
    <row r="53" spans="1:6" ht="15.75" customHeight="1">
      <c r="A53" s="77" t="s">
        <v>31</v>
      </c>
      <c r="B53" s="66">
        <v>202</v>
      </c>
      <c r="C53" s="67"/>
      <c r="D53" s="68"/>
      <c r="E53" s="79"/>
      <c r="F53" s="80">
        <f t="shared" si="0"/>
        <v>202</v>
      </c>
    </row>
    <row r="54" spans="1:6" ht="15.75" customHeight="1">
      <c r="A54" s="77" t="s">
        <v>32</v>
      </c>
      <c r="B54" s="66">
        <v>194</v>
      </c>
      <c r="C54" s="67"/>
      <c r="D54" s="68"/>
      <c r="E54" s="79"/>
      <c r="F54" s="80">
        <f t="shared" si="0"/>
        <v>194</v>
      </c>
    </row>
    <row r="55" spans="1:6" ht="15.75" customHeight="1">
      <c r="A55" s="77" t="s">
        <v>13</v>
      </c>
      <c r="B55" s="72"/>
      <c r="C55" s="70">
        <v>418</v>
      </c>
      <c r="D55" s="70">
        <v>287</v>
      </c>
      <c r="E55" s="79"/>
      <c r="F55" s="80">
        <f t="shared" si="0"/>
        <v>705</v>
      </c>
    </row>
    <row r="56" spans="1:6" ht="15.75" customHeight="1">
      <c r="A56" s="77" t="s">
        <v>55</v>
      </c>
      <c r="B56" s="66">
        <f>SUM(3181+576)</f>
        <v>3757</v>
      </c>
      <c r="C56" s="67"/>
      <c r="D56" s="68"/>
      <c r="E56" s="79"/>
      <c r="F56" s="80">
        <f t="shared" si="0"/>
        <v>3757</v>
      </c>
    </row>
    <row r="57" spans="1:6" ht="15.75" customHeight="1">
      <c r="A57" s="77" t="s">
        <v>4</v>
      </c>
      <c r="B57" s="66">
        <v>1078</v>
      </c>
      <c r="C57" s="70">
        <v>20</v>
      </c>
      <c r="D57" s="68"/>
      <c r="E57" s="79"/>
      <c r="F57" s="80">
        <f t="shared" si="0"/>
        <v>1098</v>
      </c>
    </row>
    <row r="58" spans="1:6" ht="15.75" customHeight="1">
      <c r="A58" s="77" t="s">
        <v>37</v>
      </c>
      <c r="B58" s="66">
        <v>190</v>
      </c>
      <c r="C58" s="67"/>
      <c r="D58" s="70">
        <v>411</v>
      </c>
      <c r="E58" s="79"/>
      <c r="F58" s="80">
        <f t="shared" si="0"/>
        <v>601</v>
      </c>
    </row>
    <row r="59" spans="1:6" ht="15.75" customHeight="1">
      <c r="A59" s="77" t="s">
        <v>28</v>
      </c>
      <c r="B59" s="66">
        <v>2441</v>
      </c>
      <c r="C59" s="70">
        <v>819</v>
      </c>
      <c r="D59" s="73"/>
      <c r="E59" s="79"/>
      <c r="F59" s="80">
        <f t="shared" si="0"/>
        <v>3260</v>
      </c>
    </row>
    <row r="60" spans="1:6" ht="15.75" customHeight="1">
      <c r="A60" s="77" t="s">
        <v>26</v>
      </c>
      <c r="B60" s="66">
        <v>718</v>
      </c>
      <c r="C60" s="67"/>
      <c r="D60" s="68"/>
      <c r="E60" s="79"/>
      <c r="F60" s="80">
        <f t="shared" si="0"/>
        <v>718</v>
      </c>
    </row>
    <row r="61" spans="1:6" ht="15.75" customHeight="1">
      <c r="A61" s="77" t="s">
        <v>8</v>
      </c>
      <c r="B61" s="66">
        <v>361</v>
      </c>
      <c r="C61" s="70">
        <v>48</v>
      </c>
      <c r="D61" s="68"/>
      <c r="E61" s="79"/>
      <c r="F61" s="80">
        <f t="shared" si="0"/>
        <v>409</v>
      </c>
    </row>
    <row r="62" spans="1:6" ht="15.75" customHeight="1">
      <c r="A62" s="87" t="s">
        <v>49</v>
      </c>
      <c r="B62" s="91">
        <v>572</v>
      </c>
      <c r="C62" s="92"/>
      <c r="D62" s="93"/>
      <c r="E62" s="94"/>
      <c r="F62" s="95">
        <f t="shared" si="0"/>
        <v>572</v>
      </c>
    </row>
    <row r="63" spans="1:6" ht="15.75" customHeight="1">
      <c r="A63" s="77"/>
      <c r="B63" s="74"/>
      <c r="C63" s="81"/>
      <c r="D63" s="82"/>
      <c r="E63" s="85"/>
      <c r="F63" s="80">
        <f>SUM(F6:F62)</f>
        <v>144528</v>
      </c>
    </row>
    <row r="64" spans="1:6" s="65" customFormat="1" ht="15.75" customHeight="1">
      <c r="A64" s="77" t="s">
        <v>82</v>
      </c>
      <c r="B64" s="75">
        <f>SUM(B6:B62)</f>
        <v>71563</v>
      </c>
      <c r="C64" s="83">
        <f>SUM(C6:C62)</f>
        <v>55671</v>
      </c>
      <c r="D64" s="84">
        <f>SUM(D6:D62)</f>
        <v>13473</v>
      </c>
      <c r="E64" s="86">
        <f>SUM(E6:E62)</f>
        <v>3821</v>
      </c>
      <c r="F64" s="80">
        <f>SUM(B64:E64)</f>
        <v>144528</v>
      </c>
    </row>
    <row r="65" ht="15">
      <c r="B65" s="76"/>
    </row>
    <row r="66" ht="15">
      <c r="B66" s="71"/>
    </row>
    <row r="67" ht="15">
      <c r="B67" s="71"/>
    </row>
    <row r="68" ht="15">
      <c r="B68" s="71"/>
    </row>
  </sheetData>
  <sheetProtection/>
  <printOptions/>
  <pageMargins left="0.5905511811023623" right="0.1968503937007874" top="0" bottom="0" header="0" footer="0"/>
  <pageSetup horizontalDpi="600" verticalDpi="600" orientation="portrait" paperSize="9" scale="8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47" sqref="B47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5" ht="15.75">
      <c r="A5" s="5" t="s">
        <v>42</v>
      </c>
      <c r="B5" s="27" t="s">
        <v>43</v>
      </c>
      <c r="C5" s="28" t="s">
        <v>44</v>
      </c>
      <c r="D5" s="28" t="s">
        <v>47</v>
      </c>
      <c r="E5" s="6" t="s">
        <v>48</v>
      </c>
    </row>
    <row r="6" spans="1:8" ht="15.75">
      <c r="A6" s="5" t="s">
        <v>30</v>
      </c>
      <c r="B6" s="47">
        <v>245</v>
      </c>
      <c r="C6" s="54"/>
      <c r="D6" s="54"/>
      <c r="E6" s="57">
        <f aca="true" t="shared" si="0" ref="E6:E16">SUM(B6:D6)</f>
        <v>245</v>
      </c>
      <c r="H6" s="7"/>
    </row>
    <row r="7" spans="1:5" ht="15.75">
      <c r="A7" s="5" t="s">
        <v>36</v>
      </c>
      <c r="B7" s="47">
        <v>389</v>
      </c>
      <c r="C7" s="54"/>
      <c r="D7" s="99">
        <v>439</v>
      </c>
      <c r="E7" s="57">
        <f t="shared" si="0"/>
        <v>828</v>
      </c>
    </row>
    <row r="8" spans="1:5" ht="15.75">
      <c r="A8" s="8" t="s">
        <v>15</v>
      </c>
      <c r="B8" s="47"/>
      <c r="C8" s="54"/>
      <c r="D8" s="54"/>
      <c r="E8" s="57">
        <f t="shared" si="0"/>
        <v>0</v>
      </c>
    </row>
    <row r="9" spans="1:7" ht="15.75">
      <c r="A9" s="5" t="s">
        <v>3</v>
      </c>
      <c r="B9" s="47">
        <v>1220</v>
      </c>
      <c r="C9" s="99">
        <v>0</v>
      </c>
      <c r="D9" s="54"/>
      <c r="E9" s="57">
        <f t="shared" si="0"/>
        <v>1220</v>
      </c>
      <c r="G9" s="56"/>
    </row>
    <row r="10" spans="1:5" ht="15.75">
      <c r="A10" s="5" t="s">
        <v>69</v>
      </c>
      <c r="B10" s="101"/>
      <c r="C10" s="99">
        <v>426</v>
      </c>
      <c r="D10" s="97"/>
      <c r="E10" s="57">
        <f t="shared" si="0"/>
        <v>426</v>
      </c>
    </row>
    <row r="11" spans="1:5" ht="15.75">
      <c r="A11" s="5" t="s">
        <v>18</v>
      </c>
      <c r="B11" s="47">
        <v>553</v>
      </c>
      <c r="C11" s="54"/>
      <c r="D11" s="54"/>
      <c r="E11" s="57">
        <f t="shared" si="0"/>
        <v>553</v>
      </c>
    </row>
    <row r="12" spans="1:5" ht="15.75">
      <c r="A12" s="5" t="s">
        <v>9</v>
      </c>
      <c r="B12" s="47">
        <v>2547</v>
      </c>
      <c r="C12" s="99">
        <v>2292</v>
      </c>
      <c r="D12" s="40">
        <v>324</v>
      </c>
      <c r="E12" s="57">
        <f t="shared" si="0"/>
        <v>5163</v>
      </c>
    </row>
    <row r="13" spans="1:5" ht="15.75">
      <c r="A13" s="5" t="s">
        <v>33</v>
      </c>
      <c r="B13" s="47">
        <v>267</v>
      </c>
      <c r="C13" s="54"/>
      <c r="D13" s="54"/>
      <c r="E13" s="57">
        <f t="shared" si="0"/>
        <v>267</v>
      </c>
    </row>
    <row r="14" spans="1:5" ht="15.75">
      <c r="A14" s="5" t="s">
        <v>21</v>
      </c>
      <c r="B14" s="47">
        <v>352</v>
      </c>
      <c r="C14" s="54"/>
      <c r="D14" s="54"/>
      <c r="E14" s="57">
        <f t="shared" si="0"/>
        <v>352</v>
      </c>
    </row>
    <row r="15" spans="1:5" ht="15.75">
      <c r="A15" s="5" t="s">
        <v>17</v>
      </c>
      <c r="B15" s="47">
        <v>896</v>
      </c>
      <c r="C15" s="54"/>
      <c r="D15" s="54"/>
      <c r="E15" s="57">
        <f t="shared" si="0"/>
        <v>896</v>
      </c>
    </row>
    <row r="16" spans="1:5" ht="15.75">
      <c r="A16" s="8" t="s">
        <v>61</v>
      </c>
      <c r="B16" s="47">
        <v>193</v>
      </c>
      <c r="C16" s="55"/>
      <c r="D16" s="55"/>
      <c r="E16" s="58">
        <f t="shared" si="0"/>
        <v>193</v>
      </c>
    </row>
    <row r="17" spans="1:5" ht="15.75">
      <c r="A17" s="5" t="s">
        <v>24</v>
      </c>
      <c r="B17" s="47">
        <v>6407</v>
      </c>
      <c r="C17" s="99">
        <v>6739</v>
      </c>
      <c r="D17" s="40">
        <v>2030</v>
      </c>
      <c r="E17" s="57">
        <f>SUM(B17:D17)</f>
        <v>15176</v>
      </c>
    </row>
    <row r="18" spans="1:8" ht="15.75">
      <c r="A18" s="5" t="s">
        <v>5</v>
      </c>
      <c r="B18" s="47">
        <v>1278</v>
      </c>
      <c r="C18" s="99">
        <v>15</v>
      </c>
      <c r="D18" s="54"/>
      <c r="E18" s="57">
        <f aca="true" t="shared" si="1" ref="E18:E28">SUM(B18:D18)</f>
        <v>1293</v>
      </c>
      <c r="H18" s="100"/>
    </row>
    <row r="19" spans="1:5" ht="15.75">
      <c r="A19" s="5" t="s">
        <v>19</v>
      </c>
      <c r="B19" s="47">
        <v>420</v>
      </c>
      <c r="C19" s="54"/>
      <c r="D19" s="54"/>
      <c r="E19" s="57">
        <f t="shared" si="1"/>
        <v>420</v>
      </c>
    </row>
    <row r="20" spans="1:5" ht="15.75">
      <c r="A20" s="8" t="s">
        <v>12</v>
      </c>
      <c r="B20" s="47"/>
      <c r="C20" s="99">
        <v>3446</v>
      </c>
      <c r="D20" s="40">
        <v>2198</v>
      </c>
      <c r="E20" s="57">
        <f t="shared" si="1"/>
        <v>5644</v>
      </c>
    </row>
    <row r="21" spans="1:5" ht="15.75">
      <c r="A21" s="5" t="s">
        <v>11</v>
      </c>
      <c r="B21" s="47">
        <v>1587</v>
      </c>
      <c r="C21" s="99">
        <v>1817</v>
      </c>
      <c r="D21" s="40">
        <v>431</v>
      </c>
      <c r="E21" s="57">
        <f t="shared" si="1"/>
        <v>3835</v>
      </c>
    </row>
    <row r="22" spans="1:5" ht="15.75">
      <c r="A22" s="5" t="s">
        <v>63</v>
      </c>
      <c r="B22" s="47"/>
      <c r="C22" s="55"/>
      <c r="D22" s="55"/>
      <c r="E22" s="58">
        <f t="shared" si="1"/>
        <v>0</v>
      </c>
    </row>
    <row r="23" spans="1:5" ht="15.75">
      <c r="A23" s="5" t="s">
        <v>27</v>
      </c>
      <c r="B23" s="47">
        <v>318</v>
      </c>
      <c r="C23" s="54"/>
      <c r="D23" s="54"/>
      <c r="E23" s="57">
        <f t="shared" si="1"/>
        <v>318</v>
      </c>
    </row>
    <row r="24" spans="1:5" ht="15.75">
      <c r="A24" s="5" t="s">
        <v>38</v>
      </c>
      <c r="B24" s="47"/>
      <c r="C24" s="54"/>
      <c r="D24" s="99">
        <v>736</v>
      </c>
      <c r="E24" s="57">
        <f t="shared" si="1"/>
        <v>736</v>
      </c>
    </row>
    <row r="25" spans="1:5" ht="15.75">
      <c r="A25" s="8" t="s">
        <v>14</v>
      </c>
      <c r="B25" s="47"/>
      <c r="C25" s="99">
        <v>3262</v>
      </c>
      <c r="D25" s="99">
        <v>2652</v>
      </c>
      <c r="E25" s="57">
        <f t="shared" si="1"/>
        <v>5914</v>
      </c>
    </row>
    <row r="26" spans="1:5" ht="15.75">
      <c r="A26" s="5" t="s">
        <v>16</v>
      </c>
      <c r="B26" s="47">
        <v>3177</v>
      </c>
      <c r="C26" s="99">
        <v>97</v>
      </c>
      <c r="D26" s="54"/>
      <c r="E26" s="57">
        <f t="shared" si="1"/>
        <v>3274</v>
      </c>
    </row>
    <row r="27" spans="1:5" ht="15.75">
      <c r="A27" s="5" t="s">
        <v>56</v>
      </c>
      <c r="B27" s="47">
        <v>205</v>
      </c>
      <c r="C27" s="55"/>
      <c r="D27" s="55"/>
      <c r="E27" s="58">
        <f t="shared" si="1"/>
        <v>205</v>
      </c>
    </row>
    <row r="28" spans="1:5" ht="15.75">
      <c r="A28" s="5" t="s">
        <v>20</v>
      </c>
      <c r="B28" s="47">
        <v>2602</v>
      </c>
      <c r="C28" s="99">
        <v>2691</v>
      </c>
      <c r="D28" s="54"/>
      <c r="E28" s="57">
        <f t="shared" si="1"/>
        <v>5293</v>
      </c>
    </row>
    <row r="29" spans="1:5" ht="15.75">
      <c r="A29" s="5" t="s">
        <v>6</v>
      </c>
      <c r="B29" s="47">
        <v>12798</v>
      </c>
      <c r="C29" s="99">
        <v>10537</v>
      </c>
      <c r="D29" s="99">
        <v>997</v>
      </c>
      <c r="E29" s="57">
        <f>SUM(B29:D29)</f>
        <v>24332</v>
      </c>
    </row>
    <row r="30" spans="1:5" ht="15.75">
      <c r="A30" s="5" t="s">
        <v>59</v>
      </c>
      <c r="B30" s="47">
        <v>74</v>
      </c>
      <c r="C30" s="55"/>
      <c r="D30" s="55"/>
      <c r="E30" s="58">
        <f>SUM(B30:D30)</f>
        <v>74</v>
      </c>
    </row>
    <row r="31" spans="1:5" ht="15.75">
      <c r="A31" s="5" t="s">
        <v>2</v>
      </c>
      <c r="B31" s="47">
        <v>16313</v>
      </c>
      <c r="C31" s="99">
        <v>22423</v>
      </c>
      <c r="D31" s="40">
        <v>957</v>
      </c>
      <c r="E31" s="57">
        <f>SUM(B31:D31)</f>
        <v>39693</v>
      </c>
    </row>
    <row r="32" spans="1:5" ht="15.75">
      <c r="A32" s="5" t="s">
        <v>25</v>
      </c>
      <c r="B32" s="47">
        <v>449</v>
      </c>
      <c r="C32" s="54"/>
      <c r="D32" s="54"/>
      <c r="E32" s="57">
        <f aca="true" t="shared" si="2" ref="E32:E60">SUM(B32:D32)</f>
        <v>449</v>
      </c>
    </row>
    <row r="33" spans="1:5" ht="15.75">
      <c r="A33" s="5" t="s">
        <v>35</v>
      </c>
      <c r="B33" s="47">
        <v>271</v>
      </c>
      <c r="C33" s="54"/>
      <c r="D33" s="99">
        <v>320</v>
      </c>
      <c r="E33" s="57">
        <f t="shared" si="2"/>
        <v>591</v>
      </c>
    </row>
    <row r="34" spans="1:5" ht="15.75">
      <c r="A34" s="5" t="s">
        <v>51</v>
      </c>
      <c r="B34" s="47">
        <v>544</v>
      </c>
      <c r="C34" s="54"/>
      <c r="D34" s="54"/>
      <c r="E34" s="57">
        <f t="shared" si="2"/>
        <v>544</v>
      </c>
    </row>
    <row r="35" spans="1:5" ht="15.75">
      <c r="A35" s="5" t="s">
        <v>68</v>
      </c>
      <c r="B35" s="47"/>
      <c r="C35" s="99">
        <v>947</v>
      </c>
      <c r="D35" s="97"/>
      <c r="E35" s="57">
        <f t="shared" si="2"/>
        <v>947</v>
      </c>
    </row>
    <row r="36" spans="1:5" ht="15.75">
      <c r="A36" s="5" t="s">
        <v>50</v>
      </c>
      <c r="B36" s="47">
        <v>778</v>
      </c>
      <c r="C36" s="54"/>
      <c r="D36" s="54"/>
      <c r="E36" s="57">
        <f t="shared" si="2"/>
        <v>778</v>
      </c>
    </row>
    <row r="37" spans="1:5" ht="15.75">
      <c r="A37" s="5" t="s">
        <v>39</v>
      </c>
      <c r="B37" s="47"/>
      <c r="C37" s="54"/>
      <c r="D37" s="99">
        <v>741</v>
      </c>
      <c r="E37" s="57">
        <f t="shared" si="2"/>
        <v>741</v>
      </c>
    </row>
    <row r="38" spans="1:5" ht="15.75">
      <c r="A38" s="5" t="s">
        <v>34</v>
      </c>
      <c r="B38" s="47">
        <v>336</v>
      </c>
      <c r="C38" s="54"/>
      <c r="D38" s="99">
        <v>391</v>
      </c>
      <c r="E38" s="57">
        <f t="shared" si="2"/>
        <v>727</v>
      </c>
    </row>
    <row r="39" spans="1:5" ht="15.75">
      <c r="A39" s="5" t="s">
        <v>23</v>
      </c>
      <c r="B39" s="47">
        <v>943</v>
      </c>
      <c r="C39" s="99">
        <v>388</v>
      </c>
      <c r="D39" s="99">
        <v>273</v>
      </c>
      <c r="E39" s="57">
        <f t="shared" si="2"/>
        <v>1604</v>
      </c>
    </row>
    <row r="40" spans="1:5" ht="15.75">
      <c r="A40" s="5" t="s">
        <v>22</v>
      </c>
      <c r="B40" s="47">
        <v>301</v>
      </c>
      <c r="C40" s="54"/>
      <c r="D40" s="54" t="s">
        <v>87</v>
      </c>
      <c r="E40" s="57">
        <f t="shared" si="2"/>
        <v>301</v>
      </c>
    </row>
    <row r="41" spans="1:5" ht="15.75">
      <c r="A41" s="5" t="s">
        <v>54</v>
      </c>
      <c r="B41" s="47">
        <v>512</v>
      </c>
      <c r="C41" s="54"/>
      <c r="D41" s="54"/>
      <c r="E41" s="57">
        <f t="shared" si="2"/>
        <v>512</v>
      </c>
    </row>
    <row r="42" spans="1:5" ht="15.75">
      <c r="A42" s="5" t="s">
        <v>64</v>
      </c>
      <c r="B42" s="47">
        <v>606</v>
      </c>
      <c r="C42" s="55"/>
      <c r="D42" s="55"/>
      <c r="E42" s="58">
        <f t="shared" si="2"/>
        <v>606</v>
      </c>
    </row>
    <row r="43" spans="1:5" ht="15.75">
      <c r="A43" s="5" t="s">
        <v>53</v>
      </c>
      <c r="B43" s="47">
        <v>2322</v>
      </c>
      <c r="C43" s="54"/>
      <c r="D43" s="54"/>
      <c r="E43" s="57">
        <f t="shared" si="2"/>
        <v>2322</v>
      </c>
    </row>
    <row r="44" spans="1:5" ht="15.75">
      <c r="A44" s="5" t="s">
        <v>60</v>
      </c>
      <c r="B44" s="47">
        <v>101</v>
      </c>
      <c r="C44" s="55"/>
      <c r="D44" s="55"/>
      <c r="E44" s="58">
        <f t="shared" si="2"/>
        <v>101</v>
      </c>
    </row>
    <row r="45" spans="1:5" ht="15.75">
      <c r="A45" s="5" t="s">
        <v>57</v>
      </c>
      <c r="B45" s="47"/>
      <c r="C45" s="55"/>
      <c r="D45" s="55"/>
      <c r="E45" s="58">
        <f t="shared" si="2"/>
        <v>0</v>
      </c>
    </row>
    <row r="46" spans="1:5" ht="15.75">
      <c r="A46" s="5" t="s">
        <v>10</v>
      </c>
      <c r="B46" s="47">
        <v>965</v>
      </c>
      <c r="C46" s="99">
        <v>3</v>
      </c>
      <c r="D46" s="54"/>
      <c r="E46" s="57">
        <f t="shared" si="2"/>
        <v>968</v>
      </c>
    </row>
    <row r="47" spans="1:5" ht="15.75">
      <c r="A47" s="5" t="s">
        <v>7</v>
      </c>
      <c r="B47" s="47">
        <v>235</v>
      </c>
      <c r="C47" s="99">
        <v>5</v>
      </c>
      <c r="D47" s="54"/>
      <c r="E47" s="57">
        <f t="shared" si="2"/>
        <v>240</v>
      </c>
    </row>
    <row r="48" spans="1:5" ht="15.75">
      <c r="A48" s="5" t="s">
        <v>65</v>
      </c>
      <c r="B48" s="47">
        <v>325</v>
      </c>
      <c r="C48" s="54"/>
      <c r="D48" s="54"/>
      <c r="E48" s="57">
        <f t="shared" si="2"/>
        <v>325</v>
      </c>
    </row>
    <row r="49" spans="1:7" ht="15.75">
      <c r="A49" s="5" t="s">
        <v>52</v>
      </c>
      <c r="B49" s="47">
        <v>709</v>
      </c>
      <c r="C49" s="54"/>
      <c r="D49" s="54"/>
      <c r="E49" s="57">
        <f t="shared" si="2"/>
        <v>709</v>
      </c>
      <c r="G49" s="20"/>
    </row>
    <row r="50" spans="1:5" ht="15.75">
      <c r="A50" s="5" t="s">
        <v>71</v>
      </c>
      <c r="B50" s="47"/>
      <c r="C50" s="99">
        <v>5456</v>
      </c>
      <c r="D50" s="54"/>
      <c r="E50" s="57">
        <f t="shared" si="2"/>
        <v>5456</v>
      </c>
    </row>
    <row r="51" spans="1:5" ht="15.75">
      <c r="A51" s="5" t="s">
        <v>88</v>
      </c>
      <c r="B51" s="47"/>
      <c r="C51" s="99"/>
      <c r="D51" s="54"/>
      <c r="E51" s="57">
        <f t="shared" si="2"/>
        <v>0</v>
      </c>
    </row>
    <row r="52" spans="1:5" ht="15.75">
      <c r="A52" s="5" t="s">
        <v>29</v>
      </c>
      <c r="B52" s="47">
        <v>1010</v>
      </c>
      <c r="C52" s="98"/>
      <c r="D52" s="54"/>
      <c r="E52" s="57">
        <f t="shared" si="2"/>
        <v>1010</v>
      </c>
    </row>
    <row r="53" spans="1:5" ht="15.75">
      <c r="A53" s="5" t="s">
        <v>58</v>
      </c>
      <c r="B53" s="47">
        <v>617</v>
      </c>
      <c r="C53" s="55"/>
      <c r="D53" s="55"/>
      <c r="E53" s="58">
        <f t="shared" si="2"/>
        <v>617</v>
      </c>
    </row>
    <row r="54" spans="1:5" ht="15.75">
      <c r="A54" s="5" t="s">
        <v>40</v>
      </c>
      <c r="B54" s="47"/>
      <c r="C54" s="54"/>
      <c r="D54" s="99">
        <v>325</v>
      </c>
      <c r="E54" s="57">
        <f t="shared" si="2"/>
        <v>325</v>
      </c>
    </row>
    <row r="55" spans="1:5" ht="15.75">
      <c r="A55" s="5" t="s">
        <v>31</v>
      </c>
      <c r="B55" s="47">
        <v>214</v>
      </c>
      <c r="C55" s="54"/>
      <c r="D55" s="54"/>
      <c r="E55" s="57">
        <f t="shared" si="2"/>
        <v>214</v>
      </c>
    </row>
    <row r="56" spans="1:5" ht="15.75">
      <c r="A56" s="5" t="s">
        <v>32</v>
      </c>
      <c r="B56" s="47">
        <v>207</v>
      </c>
      <c r="C56" s="54"/>
      <c r="D56" s="54"/>
      <c r="E56" s="57">
        <f t="shared" si="2"/>
        <v>207</v>
      </c>
    </row>
    <row r="57" spans="1:5" ht="15.75">
      <c r="A57" s="5" t="s">
        <v>13</v>
      </c>
      <c r="B57" s="47"/>
      <c r="C57" s="99">
        <v>421</v>
      </c>
      <c r="D57" s="99">
        <v>338</v>
      </c>
      <c r="E57" s="57">
        <f t="shared" si="2"/>
        <v>759</v>
      </c>
    </row>
    <row r="58" spans="1:5" ht="15.75">
      <c r="A58" s="5" t="s">
        <v>55</v>
      </c>
      <c r="B58" s="47">
        <v>3795</v>
      </c>
      <c r="C58" s="54"/>
      <c r="D58" s="54"/>
      <c r="E58" s="57">
        <f t="shared" si="2"/>
        <v>3795</v>
      </c>
    </row>
    <row r="59" spans="1:5" ht="15.75">
      <c r="A59" s="5" t="s">
        <v>4</v>
      </c>
      <c r="B59" s="47">
        <v>1162</v>
      </c>
      <c r="C59" s="99">
        <v>6</v>
      </c>
      <c r="D59" s="54"/>
      <c r="E59" s="57">
        <f t="shared" si="2"/>
        <v>1168</v>
      </c>
    </row>
    <row r="60" spans="1:5" ht="15.75">
      <c r="A60" s="5" t="s">
        <v>37</v>
      </c>
      <c r="B60" s="47">
        <v>214</v>
      </c>
      <c r="C60" s="54"/>
      <c r="D60" s="99">
        <v>430</v>
      </c>
      <c r="E60" s="57">
        <f t="shared" si="2"/>
        <v>644</v>
      </c>
    </row>
    <row r="61" spans="1:5" ht="15.75">
      <c r="A61" s="5" t="s">
        <v>28</v>
      </c>
      <c r="B61" s="47">
        <v>2149</v>
      </c>
      <c r="C61" s="40">
        <v>1055</v>
      </c>
      <c r="D61" s="56"/>
      <c r="E61" s="57">
        <f>SUM(B61:C61)</f>
        <v>3204</v>
      </c>
    </row>
    <row r="62" spans="1:5" ht="15.75">
      <c r="A62" s="5" t="s">
        <v>62</v>
      </c>
      <c r="B62" s="47"/>
      <c r="C62" s="55"/>
      <c r="D62" s="55"/>
      <c r="E62" s="58">
        <f>SUM(B62:D62)</f>
        <v>0</v>
      </c>
    </row>
    <row r="63" spans="1:5" ht="15.75">
      <c r="A63" s="5" t="s">
        <v>26</v>
      </c>
      <c r="B63" s="47">
        <v>673</v>
      </c>
      <c r="C63" s="99">
        <v>1</v>
      </c>
      <c r="D63" s="54"/>
      <c r="E63" s="57">
        <f>SUM(B63:D63)</f>
        <v>674</v>
      </c>
    </row>
    <row r="64" spans="1:5" ht="15.75">
      <c r="A64" s="5" t="s">
        <v>8</v>
      </c>
      <c r="B64" s="47">
        <v>373</v>
      </c>
      <c r="C64" s="54"/>
      <c r="D64" s="54"/>
      <c r="E64" s="57">
        <f>SUM(B64:D64)</f>
        <v>373</v>
      </c>
    </row>
    <row r="65" spans="1:5" ht="15.75">
      <c r="A65" s="5" t="s">
        <v>49</v>
      </c>
      <c r="B65" s="47">
        <v>617</v>
      </c>
      <c r="C65" s="54"/>
      <c r="D65" s="54"/>
      <c r="E65" s="57">
        <f>SUM(B65:D65)</f>
        <v>617</v>
      </c>
    </row>
    <row r="66" spans="2:3" ht="15.75">
      <c r="B66" s="53"/>
      <c r="C66" s="5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  <ignoredErrors>
    <ignoredError sqref="E31 E29 E17 E61" formula="1"/>
    <ignoredError sqref="E28 E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5" ht="15.75">
      <c r="A5" s="5" t="s">
        <v>42</v>
      </c>
      <c r="B5" s="27" t="s">
        <v>43</v>
      </c>
      <c r="C5" s="28" t="s">
        <v>44</v>
      </c>
      <c r="D5" s="28" t="s">
        <v>47</v>
      </c>
      <c r="E5" s="6" t="s">
        <v>48</v>
      </c>
    </row>
    <row r="6" spans="1:8" ht="15.75">
      <c r="A6" s="103" t="s">
        <v>30</v>
      </c>
      <c r="B6" s="47">
        <v>267</v>
      </c>
      <c r="C6" s="106"/>
      <c r="D6" s="106"/>
      <c r="E6" s="57">
        <f aca="true" t="shared" si="0" ref="E6:E37">SUM(B6:D6)</f>
        <v>267</v>
      </c>
      <c r="H6" s="7"/>
    </row>
    <row r="7" spans="1:5" ht="15.75">
      <c r="A7" s="5" t="s">
        <v>36</v>
      </c>
      <c r="B7" s="47">
        <v>1017</v>
      </c>
      <c r="C7" s="106"/>
      <c r="D7" s="106"/>
      <c r="E7" s="57">
        <f t="shared" si="0"/>
        <v>1017</v>
      </c>
    </row>
    <row r="8" spans="1:5" ht="15.75">
      <c r="A8" s="8" t="s">
        <v>15</v>
      </c>
      <c r="B8" s="104"/>
      <c r="C8" s="99">
        <v>795</v>
      </c>
      <c r="D8" s="106"/>
      <c r="E8" s="57">
        <f t="shared" si="0"/>
        <v>795</v>
      </c>
    </row>
    <row r="9" spans="1:7" ht="15.75">
      <c r="A9" s="5" t="s">
        <v>3</v>
      </c>
      <c r="B9" s="47">
        <v>1209</v>
      </c>
      <c r="C9" s="99">
        <v>7</v>
      </c>
      <c r="D9" s="106"/>
      <c r="E9" s="57">
        <f t="shared" si="0"/>
        <v>1216</v>
      </c>
      <c r="G9" s="56"/>
    </row>
    <row r="10" spans="1:5" ht="15.75">
      <c r="A10" s="5" t="s">
        <v>69</v>
      </c>
      <c r="B10" s="105"/>
      <c r="C10" s="99">
        <v>525</v>
      </c>
      <c r="D10" s="110"/>
      <c r="E10" s="57">
        <f t="shared" si="0"/>
        <v>525</v>
      </c>
    </row>
    <row r="11" spans="1:5" ht="15.75">
      <c r="A11" s="5" t="s">
        <v>18</v>
      </c>
      <c r="B11" s="47">
        <v>522</v>
      </c>
      <c r="C11" s="106"/>
      <c r="D11" s="111"/>
      <c r="E11" s="57">
        <f t="shared" si="0"/>
        <v>522</v>
      </c>
    </row>
    <row r="12" spans="1:5" ht="15.75">
      <c r="A12" s="5" t="s">
        <v>9</v>
      </c>
      <c r="B12" s="47">
        <v>2800</v>
      </c>
      <c r="C12" s="99">
        <v>1863</v>
      </c>
      <c r="D12" s="40">
        <v>1143</v>
      </c>
      <c r="E12" s="57">
        <f t="shared" si="0"/>
        <v>5806</v>
      </c>
    </row>
    <row r="13" spans="1:5" ht="15.75">
      <c r="A13" s="5" t="s">
        <v>33</v>
      </c>
      <c r="B13" s="47">
        <v>245</v>
      </c>
      <c r="C13" s="106"/>
      <c r="D13" s="106"/>
      <c r="E13" s="57">
        <f t="shared" si="0"/>
        <v>245</v>
      </c>
    </row>
    <row r="14" spans="1:5" ht="15.75">
      <c r="A14" s="5" t="s">
        <v>21</v>
      </c>
      <c r="B14" s="47">
        <v>368</v>
      </c>
      <c r="C14" s="106"/>
      <c r="D14" s="106"/>
      <c r="E14" s="57">
        <f t="shared" si="0"/>
        <v>368</v>
      </c>
    </row>
    <row r="15" spans="1:5" ht="15.75">
      <c r="A15" s="5" t="s">
        <v>17</v>
      </c>
      <c r="B15" s="47">
        <v>987</v>
      </c>
      <c r="C15" s="106"/>
      <c r="D15" s="106"/>
      <c r="E15" s="57">
        <f t="shared" si="0"/>
        <v>987</v>
      </c>
    </row>
    <row r="16" spans="1:5" ht="15.75">
      <c r="A16" s="8" t="s">
        <v>61</v>
      </c>
      <c r="B16" s="47">
        <v>229</v>
      </c>
      <c r="C16" s="107"/>
      <c r="D16" s="107"/>
      <c r="E16" s="58">
        <f t="shared" si="0"/>
        <v>229</v>
      </c>
    </row>
    <row r="17" spans="1:5" ht="15.75">
      <c r="A17" s="5" t="s">
        <v>24</v>
      </c>
      <c r="B17" s="47">
        <v>9395</v>
      </c>
      <c r="C17" s="99">
        <v>7143</v>
      </c>
      <c r="D17" s="110"/>
      <c r="E17" s="57">
        <f t="shared" si="0"/>
        <v>16538</v>
      </c>
    </row>
    <row r="18" spans="1:8" ht="15.75">
      <c r="A18" s="5" t="s">
        <v>5</v>
      </c>
      <c r="B18" s="47">
        <v>1296</v>
      </c>
      <c r="C18" s="99">
        <v>14</v>
      </c>
      <c r="D18" s="106"/>
      <c r="E18" s="57">
        <f t="shared" si="0"/>
        <v>1310</v>
      </c>
      <c r="H18" s="100"/>
    </row>
    <row r="19" spans="1:5" ht="15.75">
      <c r="A19" s="5" t="s">
        <v>19</v>
      </c>
      <c r="B19" s="47">
        <v>418</v>
      </c>
      <c r="C19" s="106"/>
      <c r="D19" s="106"/>
      <c r="E19" s="57">
        <f t="shared" si="0"/>
        <v>418</v>
      </c>
    </row>
    <row r="20" spans="1:5" ht="15.75">
      <c r="A20" s="8" t="s">
        <v>12</v>
      </c>
      <c r="B20" s="47">
        <v>2501</v>
      </c>
      <c r="C20" s="99">
        <v>2327</v>
      </c>
      <c r="D20" s="40">
        <v>2259</v>
      </c>
      <c r="E20" s="57">
        <f t="shared" si="0"/>
        <v>7087</v>
      </c>
    </row>
    <row r="21" spans="1:5" ht="15.75">
      <c r="A21" s="5" t="s">
        <v>11</v>
      </c>
      <c r="B21" s="47">
        <v>1562</v>
      </c>
      <c r="C21" s="99">
        <v>1535</v>
      </c>
      <c r="D21" s="40">
        <v>1058</v>
      </c>
      <c r="E21" s="57">
        <f t="shared" si="0"/>
        <v>4155</v>
      </c>
    </row>
    <row r="22" spans="1:5" ht="15.75">
      <c r="A22" s="5" t="s">
        <v>63</v>
      </c>
      <c r="B22" s="104"/>
      <c r="C22" s="37"/>
      <c r="D22" s="37"/>
      <c r="E22" s="58">
        <f t="shared" si="0"/>
        <v>0</v>
      </c>
    </row>
    <row r="23" spans="1:5" ht="15.75">
      <c r="A23" s="5" t="s">
        <v>27</v>
      </c>
      <c r="B23" s="47">
        <v>298</v>
      </c>
      <c r="C23" s="99"/>
      <c r="D23" s="99"/>
      <c r="E23" s="57">
        <f t="shared" si="0"/>
        <v>298</v>
      </c>
    </row>
    <row r="24" spans="1:5" ht="15.75">
      <c r="A24" s="5" t="s">
        <v>38</v>
      </c>
      <c r="B24" s="47">
        <v>1014</v>
      </c>
      <c r="C24" s="99"/>
      <c r="D24" s="99"/>
      <c r="E24" s="57">
        <f t="shared" si="0"/>
        <v>1014</v>
      </c>
    </row>
    <row r="25" spans="1:5" ht="15.75">
      <c r="A25" s="8" t="s">
        <v>14</v>
      </c>
      <c r="B25" s="47">
        <v>1758</v>
      </c>
      <c r="C25" s="99">
        <v>4485</v>
      </c>
      <c r="D25" s="106"/>
      <c r="E25" s="57">
        <f t="shared" si="0"/>
        <v>6243</v>
      </c>
    </row>
    <row r="26" spans="1:5" ht="15.75">
      <c r="A26" s="5" t="s">
        <v>16</v>
      </c>
      <c r="B26" s="47">
        <v>2904</v>
      </c>
      <c r="C26" s="99">
        <v>93</v>
      </c>
      <c r="D26" s="106"/>
      <c r="E26" s="57">
        <f t="shared" si="0"/>
        <v>2997</v>
      </c>
    </row>
    <row r="27" spans="1:5" ht="15.75">
      <c r="A27" s="5" t="s">
        <v>56</v>
      </c>
      <c r="B27" s="47">
        <v>218</v>
      </c>
      <c r="C27" s="107"/>
      <c r="D27" s="107"/>
      <c r="E27" s="58">
        <f t="shared" si="0"/>
        <v>218</v>
      </c>
    </row>
    <row r="28" spans="1:5" ht="15.75">
      <c r="A28" s="5" t="s">
        <v>20</v>
      </c>
      <c r="B28" s="47">
        <v>2638</v>
      </c>
      <c r="C28" s="99">
        <v>2793</v>
      </c>
      <c r="D28" s="106"/>
      <c r="E28" s="57">
        <f t="shared" si="0"/>
        <v>5431</v>
      </c>
    </row>
    <row r="29" spans="1:5" ht="15.75">
      <c r="A29" s="5" t="s">
        <v>6</v>
      </c>
      <c r="B29" s="47">
        <v>11932</v>
      </c>
      <c r="C29" s="99">
        <v>10497</v>
      </c>
      <c r="D29" s="99">
        <v>2955</v>
      </c>
      <c r="E29" s="57">
        <f t="shared" si="0"/>
        <v>25384</v>
      </c>
    </row>
    <row r="30" spans="1:5" ht="15.75">
      <c r="A30" s="5" t="s">
        <v>59</v>
      </c>
      <c r="B30" s="47">
        <v>86</v>
      </c>
      <c r="C30" s="107"/>
      <c r="D30" s="107"/>
      <c r="E30" s="58">
        <f t="shared" si="0"/>
        <v>86</v>
      </c>
    </row>
    <row r="31" spans="1:5" ht="15.75">
      <c r="A31" s="5" t="s">
        <v>2</v>
      </c>
      <c r="B31" s="47">
        <v>16499</v>
      </c>
      <c r="C31" s="99">
        <v>19630</v>
      </c>
      <c r="D31" s="40">
        <v>6848</v>
      </c>
      <c r="E31" s="57">
        <f t="shared" si="0"/>
        <v>42977</v>
      </c>
    </row>
    <row r="32" spans="1:5" ht="15.75">
      <c r="A32" s="5" t="s">
        <v>25</v>
      </c>
      <c r="B32" s="47">
        <v>452</v>
      </c>
      <c r="C32" s="106"/>
      <c r="D32" s="106"/>
      <c r="E32" s="57">
        <f t="shared" si="0"/>
        <v>452</v>
      </c>
    </row>
    <row r="33" spans="1:5" ht="15.75">
      <c r="A33" s="5" t="s">
        <v>35</v>
      </c>
      <c r="B33" s="47">
        <v>578</v>
      </c>
      <c r="C33" s="106"/>
      <c r="D33" s="106"/>
      <c r="E33" s="57">
        <f t="shared" si="0"/>
        <v>578</v>
      </c>
    </row>
    <row r="34" spans="1:5" ht="15.75">
      <c r="A34" s="5" t="s">
        <v>51</v>
      </c>
      <c r="B34" s="47">
        <v>565</v>
      </c>
      <c r="C34" s="106"/>
      <c r="D34" s="106"/>
      <c r="E34" s="57">
        <f t="shared" si="0"/>
        <v>565</v>
      </c>
    </row>
    <row r="35" spans="1:5" ht="15.75">
      <c r="A35" s="5" t="s">
        <v>68</v>
      </c>
      <c r="B35" s="104"/>
      <c r="C35" s="99">
        <v>14</v>
      </c>
      <c r="D35" s="40">
        <v>988</v>
      </c>
      <c r="E35" s="57">
        <f t="shared" si="0"/>
        <v>1002</v>
      </c>
    </row>
    <row r="36" spans="1:5" ht="15.75">
      <c r="A36" s="5" t="s">
        <v>50</v>
      </c>
      <c r="B36" s="47">
        <v>883</v>
      </c>
      <c r="C36" s="106"/>
      <c r="D36" s="106"/>
      <c r="E36" s="57">
        <f t="shared" si="0"/>
        <v>883</v>
      </c>
    </row>
    <row r="37" spans="1:5" ht="15.75">
      <c r="A37" s="5" t="s">
        <v>39</v>
      </c>
      <c r="B37" s="47">
        <v>1085</v>
      </c>
      <c r="C37" s="106"/>
      <c r="D37" s="106"/>
      <c r="E37" s="57">
        <f t="shared" si="0"/>
        <v>1085</v>
      </c>
    </row>
    <row r="38" spans="1:5" ht="15.75">
      <c r="A38" s="5" t="s">
        <v>34</v>
      </c>
      <c r="B38" s="47">
        <v>749</v>
      </c>
      <c r="C38" s="106"/>
      <c r="D38" s="106"/>
      <c r="E38" s="57">
        <f aca="true" t="shared" si="1" ref="E38:E60">SUM(B38:D38)</f>
        <v>749</v>
      </c>
    </row>
    <row r="39" spans="1:5" ht="15.75">
      <c r="A39" s="5" t="s">
        <v>23</v>
      </c>
      <c r="B39" s="47">
        <v>1407</v>
      </c>
      <c r="C39" s="99">
        <v>453</v>
      </c>
      <c r="D39" s="106"/>
      <c r="E39" s="57">
        <f t="shared" si="1"/>
        <v>1860</v>
      </c>
    </row>
    <row r="40" spans="1:5" ht="15.75">
      <c r="A40" s="5" t="s">
        <v>22</v>
      </c>
      <c r="B40" s="47">
        <v>381</v>
      </c>
      <c r="C40" s="106"/>
      <c r="D40" s="106" t="s">
        <v>87</v>
      </c>
      <c r="E40" s="57">
        <f t="shared" si="1"/>
        <v>381</v>
      </c>
    </row>
    <row r="41" spans="1:5" ht="15.75">
      <c r="A41" s="5" t="s">
        <v>54</v>
      </c>
      <c r="B41" s="47">
        <v>596</v>
      </c>
      <c r="C41" s="106"/>
      <c r="D41" s="106"/>
      <c r="E41" s="57">
        <f t="shared" si="1"/>
        <v>596</v>
      </c>
    </row>
    <row r="42" spans="1:5" ht="15.75">
      <c r="A42" s="5" t="s">
        <v>64</v>
      </c>
      <c r="B42" s="47">
        <v>687</v>
      </c>
      <c r="C42" s="107"/>
      <c r="D42" s="107"/>
      <c r="E42" s="58">
        <f t="shared" si="1"/>
        <v>687</v>
      </c>
    </row>
    <row r="43" spans="1:5" ht="15.75">
      <c r="A43" s="5" t="s">
        <v>53</v>
      </c>
      <c r="B43" s="47">
        <v>2351</v>
      </c>
      <c r="C43" s="106"/>
      <c r="D43" s="106"/>
      <c r="E43" s="57">
        <f t="shared" si="1"/>
        <v>2351</v>
      </c>
    </row>
    <row r="44" spans="1:5" ht="15.75">
      <c r="A44" s="5" t="s">
        <v>60</v>
      </c>
      <c r="B44" s="47">
        <v>115</v>
      </c>
      <c r="C44" s="107"/>
      <c r="D44" s="107"/>
      <c r="E44" s="58">
        <f t="shared" si="1"/>
        <v>115</v>
      </c>
    </row>
    <row r="45" spans="1:5" ht="15.75">
      <c r="A45" s="5" t="s">
        <v>57</v>
      </c>
      <c r="B45" s="104"/>
      <c r="C45" s="107"/>
      <c r="D45" s="107"/>
      <c r="E45" s="58">
        <f t="shared" si="1"/>
        <v>0</v>
      </c>
    </row>
    <row r="46" spans="1:5" ht="15.75">
      <c r="A46" s="5" t="s">
        <v>10</v>
      </c>
      <c r="B46" s="47">
        <v>912</v>
      </c>
      <c r="C46" s="99">
        <v>5</v>
      </c>
      <c r="D46" s="106"/>
      <c r="E46" s="57">
        <f t="shared" si="1"/>
        <v>917</v>
      </c>
    </row>
    <row r="47" spans="1:5" ht="15.75">
      <c r="A47" s="5" t="s">
        <v>7</v>
      </c>
      <c r="B47" s="47">
        <v>264</v>
      </c>
      <c r="C47" s="99">
        <v>0</v>
      </c>
      <c r="D47" s="106"/>
      <c r="E47" s="57">
        <f t="shared" si="1"/>
        <v>264</v>
      </c>
    </row>
    <row r="48" spans="1:5" ht="15.75">
      <c r="A48" s="5" t="s">
        <v>65</v>
      </c>
      <c r="B48" s="47">
        <v>361</v>
      </c>
      <c r="C48" s="106"/>
      <c r="D48" s="106"/>
      <c r="E48" s="57">
        <f t="shared" si="1"/>
        <v>361</v>
      </c>
    </row>
    <row r="49" spans="1:7" ht="15.75">
      <c r="A49" s="5" t="s">
        <v>52</v>
      </c>
      <c r="B49" s="47">
        <v>847</v>
      </c>
      <c r="C49" s="106"/>
      <c r="D49" s="106"/>
      <c r="E49" s="57">
        <f t="shared" si="1"/>
        <v>847</v>
      </c>
      <c r="G49" s="20"/>
    </row>
    <row r="50" spans="1:5" ht="15.75">
      <c r="A50" s="5" t="s">
        <v>71</v>
      </c>
      <c r="B50" s="104"/>
      <c r="C50" s="99">
        <v>4132</v>
      </c>
      <c r="D50" s="99">
        <v>2088</v>
      </c>
      <c r="E50" s="57">
        <f t="shared" si="1"/>
        <v>6220</v>
      </c>
    </row>
    <row r="51" spans="1:5" ht="15.75">
      <c r="A51" s="5" t="s">
        <v>88</v>
      </c>
      <c r="B51" s="104"/>
      <c r="C51" s="106"/>
      <c r="D51" s="106"/>
      <c r="E51" s="57">
        <f t="shared" si="1"/>
        <v>0</v>
      </c>
    </row>
    <row r="52" spans="1:5" ht="15.75">
      <c r="A52" s="5" t="s">
        <v>29</v>
      </c>
      <c r="B52" s="47">
        <v>1104</v>
      </c>
      <c r="C52" s="106"/>
      <c r="D52" s="106"/>
      <c r="E52" s="57">
        <f t="shared" si="1"/>
        <v>1104</v>
      </c>
    </row>
    <row r="53" spans="1:5" ht="15.75">
      <c r="A53" s="5" t="s">
        <v>58</v>
      </c>
      <c r="B53" s="47">
        <v>687</v>
      </c>
      <c r="C53" s="107"/>
      <c r="D53" s="107"/>
      <c r="E53" s="58">
        <f t="shared" si="1"/>
        <v>687</v>
      </c>
    </row>
    <row r="54" spans="1:5" ht="15.75">
      <c r="A54" s="5" t="s">
        <v>40</v>
      </c>
      <c r="B54" s="47">
        <v>513</v>
      </c>
      <c r="C54" s="106"/>
      <c r="D54" s="106"/>
      <c r="E54" s="57">
        <f t="shared" si="1"/>
        <v>513</v>
      </c>
    </row>
    <row r="55" spans="1:5" ht="15.75">
      <c r="A55" s="5" t="s">
        <v>31</v>
      </c>
      <c r="B55" s="47">
        <v>230</v>
      </c>
      <c r="C55" s="106"/>
      <c r="D55" s="106"/>
      <c r="E55" s="57">
        <f t="shared" si="1"/>
        <v>230</v>
      </c>
    </row>
    <row r="56" spans="1:5" ht="15.75">
      <c r="A56" s="5" t="s">
        <v>32</v>
      </c>
      <c r="B56" s="47">
        <v>204</v>
      </c>
      <c r="C56" s="106"/>
      <c r="D56" s="106"/>
      <c r="E56" s="57">
        <f t="shared" si="1"/>
        <v>204</v>
      </c>
    </row>
    <row r="57" spans="1:5" ht="15.75">
      <c r="A57" s="5" t="s">
        <v>13</v>
      </c>
      <c r="B57" s="47">
        <v>515</v>
      </c>
      <c r="C57" s="99">
        <v>36</v>
      </c>
      <c r="D57" s="106"/>
      <c r="E57" s="57">
        <f t="shared" si="1"/>
        <v>551</v>
      </c>
    </row>
    <row r="58" spans="1:5" ht="15.75">
      <c r="A58" s="5" t="s">
        <v>55</v>
      </c>
      <c r="B58" s="47">
        <v>4114</v>
      </c>
      <c r="C58" s="106"/>
      <c r="D58" s="106"/>
      <c r="E58" s="57">
        <f t="shared" si="1"/>
        <v>4114</v>
      </c>
    </row>
    <row r="59" spans="1:5" ht="15.75">
      <c r="A59" s="5" t="s">
        <v>4</v>
      </c>
      <c r="B59" s="47">
        <v>1183</v>
      </c>
      <c r="C59" s="99">
        <v>9</v>
      </c>
      <c r="D59" s="106"/>
      <c r="E59" s="57">
        <f t="shared" si="1"/>
        <v>1192</v>
      </c>
    </row>
    <row r="60" spans="1:5" ht="15.75">
      <c r="A60" s="5" t="s">
        <v>37</v>
      </c>
      <c r="B60" s="47">
        <v>1035</v>
      </c>
      <c r="C60" s="106"/>
      <c r="D60" s="108"/>
      <c r="E60" s="102">
        <f t="shared" si="1"/>
        <v>1035</v>
      </c>
    </row>
    <row r="61" spans="1:5" ht="15.75">
      <c r="A61" s="5" t="s">
        <v>28</v>
      </c>
      <c r="B61" s="47">
        <v>2268</v>
      </c>
      <c r="C61" s="40">
        <v>1142</v>
      </c>
      <c r="D61" s="109"/>
      <c r="E61" s="102">
        <f>SUM(B61:C61)</f>
        <v>3410</v>
      </c>
    </row>
    <row r="62" spans="1:5" ht="15.75">
      <c r="A62" s="5" t="s">
        <v>62</v>
      </c>
      <c r="B62" s="104"/>
      <c r="C62" s="107"/>
      <c r="D62" s="107"/>
      <c r="E62" s="58">
        <f>SUM(B62:D62)</f>
        <v>0</v>
      </c>
    </row>
    <row r="63" spans="1:5" ht="15.75">
      <c r="A63" s="5" t="s">
        <v>26</v>
      </c>
      <c r="B63" s="47">
        <v>667</v>
      </c>
      <c r="C63" s="106"/>
      <c r="D63" s="106"/>
      <c r="E63" s="57">
        <f>SUM(B63:D63)</f>
        <v>667</v>
      </c>
    </row>
    <row r="64" spans="1:5" ht="15.75">
      <c r="A64" s="5" t="s">
        <v>8</v>
      </c>
      <c r="B64" s="47">
        <v>348</v>
      </c>
      <c r="C64" s="99">
        <v>3</v>
      </c>
      <c r="D64" s="106"/>
      <c r="E64" s="57">
        <f>SUM(B64:D64)</f>
        <v>351</v>
      </c>
    </row>
    <row r="65" spans="1:5" ht="15.75">
      <c r="A65" s="5" t="s">
        <v>49</v>
      </c>
      <c r="B65" s="47">
        <v>722</v>
      </c>
      <c r="C65" s="106"/>
      <c r="D65" s="106"/>
      <c r="E65" s="57">
        <f>SUM(B65:D65)</f>
        <v>722</v>
      </c>
    </row>
    <row r="66" spans="2:3" ht="15.75">
      <c r="B66" s="53"/>
      <c r="C66" s="5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5" topLeftCell="A16" activePane="bottomLeft" state="frozen"/>
      <selection pane="topLeft" activeCell="A1" sqref="A1"/>
      <selection pane="bottomLeft" activeCell="C35" sqref="C35"/>
    </sheetView>
  </sheetViews>
  <sheetFormatPr defaultColWidth="9.00390625" defaultRowHeight="15.75"/>
  <cols>
    <col min="1" max="1" width="10.625" style="0" customWidth="1"/>
    <col min="2" max="2" width="12.125" style="0" bestFit="1" customWidth="1"/>
  </cols>
  <sheetData>
    <row r="1" ht="22.5">
      <c r="A1" s="2" t="s">
        <v>0</v>
      </c>
    </row>
    <row r="2" ht="15.75">
      <c r="A2" s="4"/>
    </row>
    <row r="3" ht="15.75">
      <c r="A3" s="3" t="s">
        <v>72</v>
      </c>
    </row>
    <row r="4" ht="15.75">
      <c r="A4" s="1"/>
    </row>
    <row r="5" spans="1:5" ht="15.75">
      <c r="A5" s="5" t="s">
        <v>42</v>
      </c>
      <c r="B5" s="27" t="s">
        <v>43</v>
      </c>
      <c r="C5" s="28" t="s">
        <v>44</v>
      </c>
      <c r="D5" s="28" t="s">
        <v>90</v>
      </c>
      <c r="E5" s="6" t="s">
        <v>48</v>
      </c>
    </row>
    <row r="6" spans="1:8" ht="15.75">
      <c r="A6" s="103" t="s">
        <v>30</v>
      </c>
      <c r="B6" s="47">
        <v>268</v>
      </c>
      <c r="C6" s="106"/>
      <c r="D6" s="106"/>
      <c r="E6" s="57">
        <f aca="true" t="shared" si="0" ref="E6:E37">SUM(B6:D6)</f>
        <v>268</v>
      </c>
      <c r="H6" s="7"/>
    </row>
    <row r="7" spans="1:5" ht="15.75">
      <c r="A7" s="5" t="s">
        <v>36</v>
      </c>
      <c r="B7" s="47">
        <v>1231</v>
      </c>
      <c r="C7" s="106"/>
      <c r="D7" s="106"/>
      <c r="E7" s="57">
        <f t="shared" si="0"/>
        <v>1231</v>
      </c>
    </row>
    <row r="8" spans="1:5" ht="15.75">
      <c r="A8" s="8" t="s">
        <v>15</v>
      </c>
      <c r="B8" s="112"/>
      <c r="C8" s="99">
        <v>957</v>
      </c>
      <c r="D8" s="106"/>
      <c r="E8" s="57">
        <f t="shared" si="0"/>
        <v>957</v>
      </c>
    </row>
    <row r="9" spans="1:7" ht="15.75">
      <c r="A9" s="5" t="s">
        <v>3</v>
      </c>
      <c r="B9" s="47">
        <v>1359</v>
      </c>
      <c r="C9" s="99">
        <v>6</v>
      </c>
      <c r="D9" s="106"/>
      <c r="E9" s="57">
        <f t="shared" si="0"/>
        <v>1365</v>
      </c>
      <c r="G9" s="56"/>
    </row>
    <row r="10" spans="1:5" ht="15.75">
      <c r="A10" s="5" t="s">
        <v>69</v>
      </c>
      <c r="B10" s="113"/>
      <c r="C10" s="99">
        <v>535</v>
      </c>
      <c r="D10" s="110"/>
      <c r="E10" s="57">
        <f t="shared" si="0"/>
        <v>535</v>
      </c>
    </row>
    <row r="11" spans="1:5" ht="15.75">
      <c r="A11" s="5" t="s">
        <v>18</v>
      </c>
      <c r="B11" s="47">
        <v>559</v>
      </c>
      <c r="C11" s="106"/>
      <c r="D11" s="111"/>
      <c r="E11" s="57">
        <f t="shared" si="0"/>
        <v>559</v>
      </c>
    </row>
    <row r="12" spans="1:5" ht="15.75">
      <c r="A12" s="5" t="s">
        <v>9</v>
      </c>
      <c r="B12" s="47">
        <v>2532</v>
      </c>
      <c r="C12" s="99">
        <v>2280</v>
      </c>
      <c r="D12" s="40">
        <v>1372</v>
      </c>
      <c r="E12" s="57">
        <f t="shared" si="0"/>
        <v>6184</v>
      </c>
    </row>
    <row r="13" spans="1:5" ht="15.75">
      <c r="A13" s="5" t="s">
        <v>33</v>
      </c>
      <c r="B13" s="47">
        <v>274</v>
      </c>
      <c r="C13" s="106"/>
      <c r="D13" s="106"/>
      <c r="E13" s="57">
        <f t="shared" si="0"/>
        <v>274</v>
      </c>
    </row>
    <row r="14" spans="1:5" ht="15.75">
      <c r="A14" s="5" t="s">
        <v>21</v>
      </c>
      <c r="B14" s="47">
        <v>367</v>
      </c>
      <c r="C14" s="106"/>
      <c r="D14" s="106"/>
      <c r="E14" s="57">
        <f t="shared" si="0"/>
        <v>367</v>
      </c>
    </row>
    <row r="15" spans="1:5" ht="15.75">
      <c r="A15" s="5" t="s">
        <v>17</v>
      </c>
      <c r="B15" s="47">
        <v>968</v>
      </c>
      <c r="C15" s="106"/>
      <c r="D15" s="106"/>
      <c r="E15" s="57">
        <f t="shared" si="0"/>
        <v>968</v>
      </c>
    </row>
    <row r="16" spans="1:5" ht="15.75">
      <c r="A16" s="8" t="s">
        <v>61</v>
      </c>
      <c r="B16" s="47">
        <v>195</v>
      </c>
      <c r="C16" s="107"/>
      <c r="D16" s="107"/>
      <c r="E16" s="58">
        <f t="shared" si="0"/>
        <v>195</v>
      </c>
    </row>
    <row r="17" spans="1:5" ht="15.75">
      <c r="A17" s="5" t="s">
        <v>24</v>
      </c>
      <c r="B17" s="47">
        <v>10125</v>
      </c>
      <c r="C17" s="99">
        <v>7601</v>
      </c>
      <c r="D17" s="110"/>
      <c r="E17" s="57">
        <f t="shared" si="0"/>
        <v>17726</v>
      </c>
    </row>
    <row r="18" spans="1:8" ht="15.75">
      <c r="A18" s="5" t="s">
        <v>5</v>
      </c>
      <c r="B18" s="47">
        <v>1306</v>
      </c>
      <c r="C18" s="99">
        <v>4</v>
      </c>
      <c r="D18" s="106"/>
      <c r="E18" s="57">
        <f t="shared" si="0"/>
        <v>1310</v>
      </c>
      <c r="H18" s="100"/>
    </row>
    <row r="19" spans="1:5" ht="15.75">
      <c r="A19" s="5" t="s">
        <v>19</v>
      </c>
      <c r="B19" s="47">
        <v>493</v>
      </c>
      <c r="C19" s="106"/>
      <c r="D19" s="106"/>
      <c r="E19" s="57">
        <f t="shared" si="0"/>
        <v>493</v>
      </c>
    </row>
    <row r="20" spans="1:5" ht="15.75">
      <c r="A20" s="8" t="s">
        <v>12</v>
      </c>
      <c r="B20" s="47">
        <v>2861</v>
      </c>
      <c r="C20" s="99">
        <v>3066</v>
      </c>
      <c r="D20" s="40">
        <v>2616</v>
      </c>
      <c r="E20" s="57">
        <f t="shared" si="0"/>
        <v>8543</v>
      </c>
    </row>
    <row r="21" spans="1:5" ht="15.75">
      <c r="A21" s="5" t="s">
        <v>11</v>
      </c>
      <c r="B21" s="47">
        <v>1586</v>
      </c>
      <c r="C21" s="99">
        <v>1657</v>
      </c>
      <c r="D21" s="40">
        <v>1084</v>
      </c>
      <c r="E21" s="57">
        <f t="shared" si="0"/>
        <v>4327</v>
      </c>
    </row>
    <row r="22" spans="1:5" ht="15.75">
      <c r="A22" s="5" t="s">
        <v>63</v>
      </c>
      <c r="B22" s="47"/>
      <c r="C22" s="37"/>
      <c r="D22" s="37"/>
      <c r="E22" s="58">
        <f t="shared" si="0"/>
        <v>0</v>
      </c>
    </row>
    <row r="23" spans="1:5" ht="15.75">
      <c r="A23" s="5" t="s">
        <v>27</v>
      </c>
      <c r="B23" s="47">
        <v>352</v>
      </c>
      <c r="C23" s="99"/>
      <c r="D23" s="99"/>
      <c r="E23" s="57">
        <f t="shared" si="0"/>
        <v>352</v>
      </c>
    </row>
    <row r="24" spans="1:5" ht="15.75">
      <c r="A24" s="5" t="s">
        <v>38</v>
      </c>
      <c r="B24" s="47">
        <v>1112</v>
      </c>
      <c r="C24" s="99"/>
      <c r="D24" s="99"/>
      <c r="E24" s="57">
        <f t="shared" si="0"/>
        <v>1112</v>
      </c>
    </row>
    <row r="25" spans="1:5" ht="15.75">
      <c r="A25" s="8" t="s">
        <v>14</v>
      </c>
      <c r="B25" s="47">
        <v>1951</v>
      </c>
      <c r="C25" s="99">
        <v>4869</v>
      </c>
      <c r="D25" s="106"/>
      <c r="E25" s="57">
        <f t="shared" si="0"/>
        <v>6820</v>
      </c>
    </row>
    <row r="26" spans="1:5" ht="15.75">
      <c r="A26" s="5" t="s">
        <v>16</v>
      </c>
      <c r="B26" s="47">
        <v>3239</v>
      </c>
      <c r="C26" s="99">
        <v>130</v>
      </c>
      <c r="D26" s="106"/>
      <c r="E26" s="57">
        <f t="shared" si="0"/>
        <v>3369</v>
      </c>
    </row>
    <row r="27" spans="1:5" ht="15.75">
      <c r="A27" s="5" t="s">
        <v>56</v>
      </c>
      <c r="B27" s="47">
        <v>246</v>
      </c>
      <c r="C27" s="107"/>
      <c r="D27" s="107"/>
      <c r="E27" s="58">
        <f t="shared" si="0"/>
        <v>246</v>
      </c>
    </row>
    <row r="28" spans="1:5" ht="15.75">
      <c r="A28" s="5" t="s">
        <v>20</v>
      </c>
      <c r="B28" s="47">
        <v>2734</v>
      </c>
      <c r="C28" s="99">
        <v>3246</v>
      </c>
      <c r="D28" s="106"/>
      <c r="E28" s="57">
        <f t="shared" si="0"/>
        <v>5980</v>
      </c>
    </row>
    <row r="29" spans="1:5" ht="15.75">
      <c r="A29" s="5" t="s">
        <v>6</v>
      </c>
      <c r="B29" s="47">
        <v>12576</v>
      </c>
      <c r="C29" s="99">
        <v>11153</v>
      </c>
      <c r="D29" s="99">
        <v>3502</v>
      </c>
      <c r="E29" s="57">
        <f t="shared" si="0"/>
        <v>27231</v>
      </c>
    </row>
    <row r="30" spans="1:5" ht="15.75">
      <c r="A30" s="5" t="s">
        <v>59</v>
      </c>
      <c r="B30" s="47">
        <v>81</v>
      </c>
      <c r="C30" s="107"/>
      <c r="D30" s="107"/>
      <c r="E30" s="58">
        <f t="shared" si="0"/>
        <v>81</v>
      </c>
    </row>
    <row r="31" spans="1:5" ht="15.75">
      <c r="A31" s="5" t="s">
        <v>2</v>
      </c>
      <c r="B31" s="47">
        <v>17707</v>
      </c>
      <c r="C31" s="99">
        <v>20954</v>
      </c>
      <c r="D31" s="40">
        <v>8936</v>
      </c>
      <c r="E31" s="57">
        <f t="shared" si="0"/>
        <v>47597</v>
      </c>
    </row>
    <row r="32" spans="1:5" ht="15.75">
      <c r="A32" s="5" t="s">
        <v>25</v>
      </c>
      <c r="B32" s="47">
        <v>482</v>
      </c>
      <c r="C32" s="106"/>
      <c r="D32" s="106"/>
      <c r="E32" s="57">
        <f t="shared" si="0"/>
        <v>482</v>
      </c>
    </row>
    <row r="33" spans="1:5" ht="15.75">
      <c r="A33" s="5" t="s">
        <v>35</v>
      </c>
      <c r="B33" s="47">
        <v>599</v>
      </c>
      <c r="C33" s="106"/>
      <c r="D33" s="106"/>
      <c r="E33" s="57">
        <f t="shared" si="0"/>
        <v>599</v>
      </c>
    </row>
    <row r="34" spans="1:5" ht="15.75">
      <c r="A34" s="5" t="s">
        <v>51</v>
      </c>
      <c r="B34" s="47">
        <v>595</v>
      </c>
      <c r="C34" s="106"/>
      <c r="D34" s="106"/>
      <c r="E34" s="57">
        <f t="shared" si="0"/>
        <v>595</v>
      </c>
    </row>
    <row r="35" spans="1:5" ht="15.75">
      <c r="A35" s="5" t="s">
        <v>68</v>
      </c>
      <c r="B35" s="112"/>
      <c r="C35" s="99"/>
      <c r="D35" s="40">
        <v>1151</v>
      </c>
      <c r="E35" s="57">
        <f t="shared" si="0"/>
        <v>1151</v>
      </c>
    </row>
    <row r="36" spans="1:5" ht="15.75">
      <c r="A36" s="5" t="s">
        <v>50</v>
      </c>
      <c r="B36" s="47">
        <v>959</v>
      </c>
      <c r="C36" s="106"/>
      <c r="D36" s="106"/>
      <c r="E36" s="57">
        <f t="shared" si="0"/>
        <v>959</v>
      </c>
    </row>
    <row r="37" spans="1:5" ht="15.75">
      <c r="A37" s="5" t="s">
        <v>39</v>
      </c>
      <c r="B37" s="47">
        <v>1169</v>
      </c>
      <c r="C37" s="106"/>
      <c r="D37" s="106"/>
      <c r="E37" s="57">
        <f t="shared" si="0"/>
        <v>1169</v>
      </c>
    </row>
    <row r="38" spans="1:5" ht="15.75">
      <c r="A38" s="5" t="s">
        <v>34</v>
      </c>
      <c r="B38" s="47">
        <v>748</v>
      </c>
      <c r="C38" s="106"/>
      <c r="D38" s="106"/>
      <c r="E38" s="57">
        <f aca="true" t="shared" si="1" ref="E38:E60">SUM(B38:D38)</f>
        <v>748</v>
      </c>
    </row>
    <row r="39" spans="1:5" ht="15.75">
      <c r="A39" s="5" t="s">
        <v>23</v>
      </c>
      <c r="B39" s="47">
        <v>1479</v>
      </c>
      <c r="C39" s="99">
        <v>545</v>
      </c>
      <c r="D39" s="106"/>
      <c r="E39" s="57">
        <f t="shared" si="1"/>
        <v>2024</v>
      </c>
    </row>
    <row r="40" spans="1:5" ht="15.75">
      <c r="A40" s="5" t="s">
        <v>22</v>
      </c>
      <c r="B40" s="47">
        <v>424</v>
      </c>
      <c r="C40" s="106"/>
      <c r="D40" s="106" t="s">
        <v>87</v>
      </c>
      <c r="E40" s="57">
        <f t="shared" si="1"/>
        <v>424</v>
      </c>
    </row>
    <row r="41" spans="1:5" ht="15.75">
      <c r="A41" s="5" t="s">
        <v>54</v>
      </c>
      <c r="B41" s="47">
        <v>572</v>
      </c>
      <c r="C41" s="106"/>
      <c r="D41" s="106"/>
      <c r="E41" s="57">
        <f t="shared" si="1"/>
        <v>572</v>
      </c>
    </row>
    <row r="42" spans="1:5" ht="15.75">
      <c r="A42" s="5" t="s">
        <v>64</v>
      </c>
      <c r="B42" s="47">
        <v>728</v>
      </c>
      <c r="C42" s="107"/>
      <c r="D42" s="107"/>
      <c r="E42" s="58">
        <f t="shared" si="1"/>
        <v>728</v>
      </c>
    </row>
    <row r="43" spans="1:5" ht="15.75">
      <c r="A43" s="5" t="s">
        <v>53</v>
      </c>
      <c r="B43" s="47">
        <v>2592</v>
      </c>
      <c r="C43" s="106"/>
      <c r="D43" s="106"/>
      <c r="E43" s="57">
        <f t="shared" si="1"/>
        <v>2592</v>
      </c>
    </row>
    <row r="44" spans="1:5" ht="15.75">
      <c r="A44" s="5" t="s">
        <v>60</v>
      </c>
      <c r="B44" s="47">
        <v>130</v>
      </c>
      <c r="C44" s="107"/>
      <c r="D44" s="107"/>
      <c r="E44" s="58">
        <f t="shared" si="1"/>
        <v>130</v>
      </c>
    </row>
    <row r="45" spans="1:5" ht="15.75">
      <c r="A45" s="5" t="s">
        <v>57</v>
      </c>
      <c r="B45" s="112"/>
      <c r="C45" s="107"/>
      <c r="D45" s="107"/>
      <c r="E45" s="58">
        <f t="shared" si="1"/>
        <v>0</v>
      </c>
    </row>
    <row r="46" spans="1:5" ht="15.75">
      <c r="A46" s="5" t="s">
        <v>10</v>
      </c>
      <c r="B46" s="47">
        <v>817</v>
      </c>
      <c r="C46" s="99">
        <v>5</v>
      </c>
      <c r="D46" s="106"/>
      <c r="E46" s="57">
        <f t="shared" si="1"/>
        <v>822</v>
      </c>
    </row>
    <row r="47" spans="1:5" ht="15.75">
      <c r="A47" s="5" t="s">
        <v>7</v>
      </c>
      <c r="B47" s="47">
        <v>293</v>
      </c>
      <c r="C47" s="99">
        <v>10</v>
      </c>
      <c r="D47" s="106"/>
      <c r="E47" s="57">
        <f t="shared" si="1"/>
        <v>303</v>
      </c>
    </row>
    <row r="48" spans="1:5" ht="15.75">
      <c r="A48" s="5" t="s">
        <v>65</v>
      </c>
      <c r="B48" s="47">
        <v>405</v>
      </c>
      <c r="C48" s="106"/>
      <c r="D48" s="106"/>
      <c r="E48" s="57">
        <f t="shared" si="1"/>
        <v>405</v>
      </c>
    </row>
    <row r="49" spans="1:7" ht="15.75">
      <c r="A49" s="5" t="s">
        <v>52</v>
      </c>
      <c r="B49" s="47">
        <v>960</v>
      </c>
      <c r="C49" s="106"/>
      <c r="D49" s="106"/>
      <c r="E49" s="57">
        <f t="shared" si="1"/>
        <v>960</v>
      </c>
      <c r="G49" s="20"/>
    </row>
    <row r="50" spans="1:5" ht="15.75">
      <c r="A50" s="5" t="s">
        <v>71</v>
      </c>
      <c r="B50" s="47"/>
      <c r="C50" s="99">
        <v>5248</v>
      </c>
      <c r="D50" s="99">
        <v>2221</v>
      </c>
      <c r="E50" s="57">
        <f t="shared" si="1"/>
        <v>7469</v>
      </c>
    </row>
    <row r="51" spans="1:5" ht="15.75">
      <c r="A51" s="5" t="s">
        <v>88</v>
      </c>
      <c r="B51" s="47"/>
      <c r="C51" s="106"/>
      <c r="D51" s="106"/>
      <c r="E51" s="57">
        <f t="shared" si="1"/>
        <v>0</v>
      </c>
    </row>
    <row r="52" spans="1:5" ht="15.75">
      <c r="A52" s="5" t="s">
        <v>29</v>
      </c>
      <c r="B52" s="47">
        <v>1231</v>
      </c>
      <c r="C52" s="106"/>
      <c r="D52" s="106"/>
      <c r="E52" s="57">
        <f t="shared" si="1"/>
        <v>1231</v>
      </c>
    </row>
    <row r="53" spans="1:5" ht="15.75">
      <c r="A53" s="5" t="s">
        <v>58</v>
      </c>
      <c r="B53" s="47">
        <v>655</v>
      </c>
      <c r="C53" s="107"/>
      <c r="D53" s="107"/>
      <c r="E53" s="58">
        <f t="shared" si="1"/>
        <v>655</v>
      </c>
    </row>
    <row r="54" spans="1:5" ht="15.75">
      <c r="A54" s="5" t="s">
        <v>40</v>
      </c>
      <c r="B54" s="47">
        <v>651</v>
      </c>
      <c r="C54" s="106"/>
      <c r="D54" s="106"/>
      <c r="E54" s="57">
        <f t="shared" si="1"/>
        <v>651</v>
      </c>
    </row>
    <row r="55" spans="1:5" ht="15.75">
      <c r="A55" s="5" t="s">
        <v>31</v>
      </c>
      <c r="B55" s="47">
        <v>209</v>
      </c>
      <c r="C55" s="106"/>
      <c r="D55" s="106"/>
      <c r="E55" s="57">
        <f t="shared" si="1"/>
        <v>209</v>
      </c>
    </row>
    <row r="56" spans="1:5" ht="15.75">
      <c r="A56" s="5" t="s">
        <v>32</v>
      </c>
      <c r="B56" s="47">
        <v>215</v>
      </c>
      <c r="C56" s="106"/>
      <c r="D56" s="106"/>
      <c r="E56" s="57">
        <f t="shared" si="1"/>
        <v>215</v>
      </c>
    </row>
    <row r="57" spans="1:5" ht="15.75">
      <c r="A57" s="5" t="s">
        <v>13</v>
      </c>
      <c r="B57" s="47">
        <v>480</v>
      </c>
      <c r="C57" s="99">
        <v>14</v>
      </c>
      <c r="D57" s="106"/>
      <c r="E57" s="57">
        <f t="shared" si="1"/>
        <v>494</v>
      </c>
    </row>
    <row r="58" spans="1:5" ht="15.75">
      <c r="A58" s="5" t="s">
        <v>55</v>
      </c>
      <c r="B58" s="47">
        <v>4613</v>
      </c>
      <c r="C58" s="106"/>
      <c r="D58" s="106"/>
      <c r="E58" s="57">
        <f t="shared" si="1"/>
        <v>4613</v>
      </c>
    </row>
    <row r="59" spans="1:5" ht="15.75">
      <c r="A59" s="5" t="s">
        <v>4</v>
      </c>
      <c r="B59" s="47">
        <v>1185</v>
      </c>
      <c r="C59" s="99">
        <v>8</v>
      </c>
      <c r="D59" s="106"/>
      <c r="E59" s="57">
        <f t="shared" si="1"/>
        <v>1193</v>
      </c>
    </row>
    <row r="60" spans="1:5" ht="15.75">
      <c r="A60" s="5" t="s">
        <v>37</v>
      </c>
      <c r="B60" s="47">
        <v>1179</v>
      </c>
      <c r="C60" s="106"/>
      <c r="D60" s="108"/>
      <c r="E60" s="102">
        <f t="shared" si="1"/>
        <v>1179</v>
      </c>
    </row>
    <row r="61" spans="1:5" ht="15.75">
      <c r="A61" s="5" t="s">
        <v>28</v>
      </c>
      <c r="B61" s="47">
        <v>2569</v>
      </c>
      <c r="C61" s="40">
        <v>1172</v>
      </c>
      <c r="D61" s="109"/>
      <c r="E61" s="102">
        <f>SUM(B61:C61)</f>
        <v>3741</v>
      </c>
    </row>
    <row r="62" spans="1:5" ht="15.75">
      <c r="A62" s="5" t="s">
        <v>62</v>
      </c>
      <c r="B62" s="47"/>
      <c r="C62" s="107"/>
      <c r="D62" s="107"/>
      <c r="E62" s="58">
        <f>SUM(B62:D62)</f>
        <v>0</v>
      </c>
    </row>
    <row r="63" spans="1:5" ht="15.75">
      <c r="A63" s="5" t="s">
        <v>26</v>
      </c>
      <c r="B63" s="47">
        <v>664</v>
      </c>
      <c r="C63" s="106"/>
      <c r="D63" s="106"/>
      <c r="E63" s="57">
        <f>SUM(B63:D63)</f>
        <v>664</v>
      </c>
    </row>
    <row r="64" spans="1:5" ht="15.75">
      <c r="A64" s="5" t="s">
        <v>8</v>
      </c>
      <c r="B64" s="47">
        <v>402</v>
      </c>
      <c r="C64" s="99">
        <v>3</v>
      </c>
      <c r="D64" s="106"/>
      <c r="E64" s="57">
        <f>SUM(B64:D64)</f>
        <v>405</v>
      </c>
    </row>
    <row r="65" spans="1:5" ht="15.75">
      <c r="A65" s="5" t="s">
        <v>49</v>
      </c>
      <c r="B65" s="47">
        <v>658</v>
      </c>
      <c r="C65" s="106"/>
      <c r="D65" s="106"/>
      <c r="E65" s="57">
        <f>SUM(B65:D65)</f>
        <v>658</v>
      </c>
    </row>
    <row r="66" spans="2:3" ht="15.75">
      <c r="B66" s="53"/>
      <c r="C66" s="56"/>
    </row>
    <row r="67" ht="15.75">
      <c r="B67" s="46"/>
    </row>
    <row r="68" ht="15.75">
      <c r="B68" s="46"/>
    </row>
    <row r="69" ht="15.75">
      <c r="B69" s="13"/>
    </row>
    <row r="70" ht="15.75">
      <c r="B70" s="13"/>
    </row>
    <row r="71" ht="15.75">
      <c r="B71" s="10"/>
    </row>
  </sheetData>
  <sheetProtection/>
  <printOptions/>
  <pageMargins left="0.5905511811023623" right="0.1968503937007874" top="0" bottom="0" header="0" footer="0"/>
  <pageSetup horizontalDpi="600" verticalDpi="600" orientation="portrait" paperSize="8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Skånetrafiken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Johannesson</dc:creator>
  <cp:keywords/>
  <dc:description/>
  <cp:lastModifiedBy>Helene Holmqvist</cp:lastModifiedBy>
  <cp:lastPrinted>2012-12-28T08:05:48Z</cp:lastPrinted>
  <dcterms:created xsi:type="dcterms:W3CDTF">2001-03-22T14:15:55Z</dcterms:created>
  <dcterms:modified xsi:type="dcterms:W3CDTF">2012-12-28T08:06:19Z</dcterms:modified>
  <cp:category/>
  <cp:version/>
  <cp:contentType/>
  <cp:contentStatus/>
</cp:coreProperties>
</file>