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erhverv.sharepoint.com/sites/ITBsekretariat879/Delte dokumenter/Kommunikation/5. Analyser og Rapporter/Branchetal/E-indkomst fra DS/"/>
    </mc:Choice>
  </mc:AlternateContent>
  <xr:revisionPtr revIDLastSave="95" documentId="8_{B79ED9FC-6D55-4EC2-ABB3-F3771A4D687B}" xr6:coauthVersionLast="46" xr6:coauthVersionMax="46" xr10:uidLastSave="{7F63471E-E046-4E1C-9EE9-E2F8512C4887}"/>
  <bookViews>
    <workbookView xWindow="-120" yWindow="-120" windowWidth="29040" windowHeight="15840" activeTab="1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4" l="1"/>
  <c r="I15" i="4"/>
  <c r="J15" i="3"/>
  <c r="I15" i="3"/>
  <c r="J22" i="2"/>
  <c r="I22" i="2"/>
  <c r="AY5" i="2"/>
  <c r="J20" i="1"/>
  <c r="I20" i="1"/>
  <c r="AX5" i="2"/>
  <c r="J18" i="2" l="1"/>
  <c r="I18" i="2"/>
  <c r="AW5" i="2"/>
  <c r="J16" i="1"/>
  <c r="I16" i="1"/>
  <c r="AV5" i="2" l="1"/>
  <c r="AU5" i="2" l="1"/>
  <c r="AT5" i="2" l="1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B5" i="2"/>
  <c r="K20" i="1" l="1"/>
  <c r="L20" i="1" s="1"/>
  <c r="K22" i="2" l="1"/>
  <c r="L22" i="2" s="1"/>
  <c r="K16" i="1"/>
  <c r="L16" i="1" s="1"/>
  <c r="K15" i="4"/>
  <c r="L15" i="4" s="1"/>
  <c r="K15" i="3"/>
  <c r="L15" i="3" s="1"/>
  <c r="K18" i="2" l="1"/>
  <c r="L18" i="2" s="1"/>
</calcChain>
</file>

<file path=xl/sharedStrings.xml><?xml version="1.0" encoding="utf-8"?>
<sst xmlns="http://schemas.openxmlformats.org/spreadsheetml/2006/main" count="410" uniqueCount="72">
  <si>
    <t>Antal fuldtidsansatte, sæsonkorrigeret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</si>
  <si>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</si>
  <si>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</si>
  <si>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</si>
  <si>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</si>
  <si>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</si>
  <si>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</si>
  <si>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</si>
  <si>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</si>
  <si>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</si>
  <si>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</si>
  <si>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</si>
  <si>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</si>
  <si>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</si>
  <si>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</si>
  <si>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</si>
  <si>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</si>
  <si>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</si>
  <si>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</si>
  <si>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</si>
  <si>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</si>
  <si>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</si>
  <si>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</si>
  <si>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</si>
  <si>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</si>
  <si>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</si>
  <si>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</si>
  <si>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It-branchen i alt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</si>
  <si>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</si>
  <si>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</si>
  <si>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</si>
  <si>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</si>
  <si>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</si>
  <si>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</si>
  <si>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</si>
  <si>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</si>
  <si>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Forskel i %</t>
  </si>
  <si>
    <t>i mio. kr.</t>
  </si>
  <si>
    <t>i %</t>
  </si>
  <si>
    <t>Omsætning kvartalsvis, mio. kr. løbende priser, sæsonkorrigeret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</si>
  <si>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</si>
  <si>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</si>
  <si>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</si>
  <si>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</si>
  <si>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</si>
  <si>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</si>
  <si>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</si>
  <si>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</si>
  <si>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</si>
  <si>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</si>
  <si>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</si>
  <si>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</si>
  <si>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</si>
  <si>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</si>
  <si>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</si>
  <si>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</si>
  <si>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Eksport kvartalsvis, mio. kr. løbende priser, sæsonkorrigeret</t>
  </si>
  <si>
    <t>Procent af samlede omsætning</t>
  </si>
  <si>
    <t>2019K3</t>
  </si>
  <si>
    <t>2019K4</t>
  </si>
  <si>
    <t>Samlet omsætning i it-branchen</t>
  </si>
  <si>
    <t>Samlet eksport i It-branchen</t>
  </si>
  <si>
    <t>2020K1</t>
  </si>
  <si>
    <t>Gennemsnitlig månedsløn, faste priser, sæsonkorrigeret</t>
  </si>
  <si>
    <t>2020K2</t>
  </si>
  <si>
    <t>2020K3</t>
  </si>
  <si>
    <t>2020K4</t>
  </si>
  <si>
    <t>2021K1</t>
  </si>
  <si>
    <t>K1 2020</t>
  </si>
  <si>
    <t>2021K2</t>
  </si>
  <si>
    <t>K2 2021</t>
  </si>
  <si>
    <t>K2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</si>
</sst>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#,##0.0;[Red]#,##0.0"/>
    <numFmt numFmtId="169" formatCode="#,##0.0_ ;[Red]\-#,##0.0\ "/>
    <numFmt numFmtId="170" formatCode="0.0_ ;[Red]\-0.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theme="1"/>
      <name val="Calibri"/>
      <family val="2"/>
      <scheme val="minor"/>
    </font>
    <font>
      <b/>
      <sz val="9"/>
      <color theme="1"/>
      <name val="Ct america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Fill="1" applyProtection="1"/>
    <xf numFmtId="0" fontId="2" fillId="0" borderId="0" xfId="0" applyFont="1" applyBorder="1"/>
    <xf numFmtId="0" fontId="0" fillId="0" borderId="0" xfId="0" applyBorder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Fill="1" applyProtection="1"/>
    <xf numFmtId="3" fontId="0" fillId="0" borderId="0" xfId="0" applyNumberFormat="1" applyFont="1" applyAlignment="1">
      <alignment horizontal="righ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0" fontId="0" fillId="0" borderId="0" xfId="0" applyFont="1" applyFill="1" applyProtection="1"/>
    <xf numFmtId="0" fontId="2" fillId="0" borderId="0" xfId="0" applyFont="1"/>
    <xf numFmtId="3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66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166" fontId="0" fillId="0" borderId="0" xfId="0" applyNumberFormat="1" applyFont="1" applyBorder="1"/>
    <xf numFmtId="3" fontId="1" fillId="0" borderId="0" xfId="1" applyNumberFormat="1" applyFont="1" applyFill="1" applyBorder="1"/>
    <xf numFmtId="3" fontId="0" fillId="0" borderId="0" xfId="0" applyNumberFormat="1" applyFont="1" applyFill="1" applyProtection="1"/>
    <xf numFmtId="3" fontId="0" fillId="0" borderId="0" xfId="0" applyNumberFormat="1" applyFont="1"/>
    <xf numFmtId="0" fontId="0" fillId="0" borderId="0" xfId="0" applyFont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0" fillId="0" borderId="0" xfId="0" applyNumberFormat="1" applyFont="1" applyBorder="1"/>
    <xf numFmtId="2" fontId="0" fillId="0" borderId="0" xfId="0" applyNumberFormat="1" applyFont="1"/>
    <xf numFmtId="164" fontId="0" fillId="0" borderId="0" xfId="0" applyNumberFormat="1" applyFont="1"/>
    <xf numFmtId="166" fontId="1" fillId="0" borderId="0" xfId="0" applyNumberFormat="1" applyFont="1" applyFill="1"/>
    <xf numFmtId="166" fontId="0" fillId="0" borderId="0" xfId="0" applyNumberFormat="1" applyFont="1" applyFill="1" applyAlignment="1">
      <alignment horizontal="right" vertical="center"/>
    </xf>
    <xf numFmtId="166" fontId="0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3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166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6" fontId="0" fillId="0" borderId="0" xfId="0" applyNumberFormat="1" applyFont="1" applyFill="1" applyAlignment="1">
      <alignment vertical="center"/>
    </xf>
    <xf numFmtId="167" fontId="0" fillId="0" borderId="0" xfId="0" applyNumberFormat="1" applyFont="1" applyAlignment="1"/>
    <xf numFmtId="167" fontId="0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center" vertical="center"/>
    </xf>
    <xf numFmtId="168" fontId="0" fillId="0" borderId="0" xfId="0" applyNumberFormat="1" applyFont="1" applyFill="1"/>
    <xf numFmtId="3" fontId="3" fillId="0" borderId="0" xfId="3" applyNumberFormat="1" applyFont="1" applyFill="1" applyBorder="1"/>
    <xf numFmtId="3" fontId="3" fillId="0" borderId="0" xfId="1" applyNumberFormat="1" applyFill="1" applyBorder="1"/>
    <xf numFmtId="3" fontId="6" fillId="0" borderId="0" xfId="3" applyNumberFormat="1" applyFont="1" applyFill="1" applyBorder="1"/>
    <xf numFmtId="3" fontId="6" fillId="0" borderId="0" xfId="1" applyNumberFormat="1" applyFont="1" applyFill="1" applyBorder="1"/>
    <xf numFmtId="3" fontId="0" fillId="0" borderId="0" xfId="1" applyNumberFormat="1" applyFont="1" applyFill="1" applyBorder="1" applyAlignment="1">
      <alignment horizontal="right"/>
    </xf>
    <xf numFmtId="3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Alignment="1">
      <alignment horizontal="right" vertical="center"/>
    </xf>
    <xf numFmtId="3" fontId="3" fillId="0" borderId="0" xfId="1" applyNumberFormat="1" applyFont="1" applyFill="1" applyBorder="1"/>
    <xf numFmtId="169" fontId="0" fillId="0" borderId="0" xfId="0" applyNumberFormat="1" applyFont="1" applyFill="1"/>
    <xf numFmtId="170" fontId="0" fillId="0" borderId="0" xfId="0" applyNumberFormat="1" applyFont="1" applyBorder="1"/>
    <xf numFmtId="170" fontId="0" fillId="0" borderId="0" xfId="0" applyNumberFormat="1" applyFont="1"/>
  </cellXfs>
  <cellStyles count="4">
    <cellStyle name="Baggrundsformat" xfId="2" xr:uid="{DE7E6DC9-8623-4E7E-A3BB-46F934E87084}"/>
    <cellStyle name="Inputformat" xfId="1" xr:uid="{CFF367B7-6624-4BD5-A464-ADFF463DEC7E}"/>
    <cellStyle name="Komma" xfId="3" builtinId="3"/>
    <cellStyle name="Normal" xfId="0" builtinId="0"/>
  </cellStyles>
  <dxfs count="0"/>
  <tableStyles count="0" defaultTableStyle="TableStyleMedium2" defaultPivotStyle="PivotStyleLight16"/>
  <colors>
    <mruColors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kvartalsvis, sæsonkorrigeret)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Omsætning!$B$2:$AY$2</c:f>
              <c:strCache>
                <c:ptCount val="50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</c:strCache>
            </c:strRef>
          </c:cat>
          <c:val>
            <c:numRef>
              <c:f>Omsætning!$B$3:$AY$3</c:f>
              <c:numCache>
                <c:formatCode>#,##0</c:formatCode>
                <c:ptCount val="50"/>
                <c:pt idx="0">
                  <c:v>42683.659194944179</c:v>
                </c:pt>
                <c:pt idx="1">
                  <c:v>42001.762285768833</c:v>
                </c:pt>
                <c:pt idx="2">
                  <c:v>42085.689813007673</c:v>
                </c:pt>
                <c:pt idx="3">
                  <c:v>42103.296602064191</c:v>
                </c:pt>
                <c:pt idx="4">
                  <c:v>43900.661972782473</c:v>
                </c:pt>
                <c:pt idx="5">
                  <c:v>46288.154333017701</c:v>
                </c:pt>
                <c:pt idx="6">
                  <c:v>47019.629606871313</c:v>
                </c:pt>
                <c:pt idx="7">
                  <c:v>47390.370954668047</c:v>
                </c:pt>
                <c:pt idx="8">
                  <c:v>47373.549203709117</c:v>
                </c:pt>
                <c:pt idx="9">
                  <c:v>47809.230208128916</c:v>
                </c:pt>
                <c:pt idx="10">
                  <c:v>47893.711340302165</c:v>
                </c:pt>
                <c:pt idx="11">
                  <c:v>47877.481562560024</c:v>
                </c:pt>
                <c:pt idx="12">
                  <c:v>47881.293995246859</c:v>
                </c:pt>
                <c:pt idx="13">
                  <c:v>50012.82228588064</c:v>
                </c:pt>
                <c:pt idx="14">
                  <c:v>47748.389789826535</c:v>
                </c:pt>
                <c:pt idx="15">
                  <c:v>47505.815355160914</c:v>
                </c:pt>
                <c:pt idx="16">
                  <c:v>47180.494964714017</c:v>
                </c:pt>
                <c:pt idx="17">
                  <c:v>45995.764859943374</c:v>
                </c:pt>
                <c:pt idx="18">
                  <c:v>48112.375169474923</c:v>
                </c:pt>
                <c:pt idx="19">
                  <c:v>46303.690258161885</c:v>
                </c:pt>
                <c:pt idx="20">
                  <c:v>47373.889868520491</c:v>
                </c:pt>
                <c:pt idx="21">
                  <c:v>47939.435907915911</c:v>
                </c:pt>
                <c:pt idx="22">
                  <c:v>49817.474070929078</c:v>
                </c:pt>
                <c:pt idx="23">
                  <c:v>50644.074030779826</c:v>
                </c:pt>
                <c:pt idx="24">
                  <c:v>51848.970014076651</c:v>
                </c:pt>
                <c:pt idx="25">
                  <c:v>52700.459826864724</c:v>
                </c:pt>
                <c:pt idx="26">
                  <c:v>52414.990017262651</c:v>
                </c:pt>
                <c:pt idx="27">
                  <c:v>52937.528498473912</c:v>
                </c:pt>
                <c:pt idx="28">
                  <c:v>52565.632627198051</c:v>
                </c:pt>
                <c:pt idx="29">
                  <c:v>52610.199863194503</c:v>
                </c:pt>
                <c:pt idx="30">
                  <c:v>52968.507612279522</c:v>
                </c:pt>
                <c:pt idx="31">
                  <c:v>55262.712077075288</c:v>
                </c:pt>
                <c:pt idx="32">
                  <c:v>54819.790877481908</c:v>
                </c:pt>
                <c:pt idx="33">
                  <c:v>55800.639759862373</c:v>
                </c:pt>
                <c:pt idx="34">
                  <c:v>56218.058260184815</c:v>
                </c:pt>
                <c:pt idx="35">
                  <c:v>55607.8587571151</c:v>
                </c:pt>
                <c:pt idx="36">
                  <c:v>55967.929053423344</c:v>
                </c:pt>
                <c:pt idx="37">
                  <c:v>57423.053736215006</c:v>
                </c:pt>
                <c:pt idx="38">
                  <c:v>56994.471324591861</c:v>
                </c:pt>
                <c:pt idx="39">
                  <c:v>58713.910077320725</c:v>
                </c:pt>
                <c:pt idx="40">
                  <c:v>59204.432935794524</c:v>
                </c:pt>
                <c:pt idx="41">
                  <c:v>59155.188609199089</c:v>
                </c:pt>
                <c:pt idx="42">
                  <c:v>61132.262606738579</c:v>
                </c:pt>
                <c:pt idx="43">
                  <c:v>60817.335281824307</c:v>
                </c:pt>
                <c:pt idx="44">
                  <c:v>62459.401803267196</c:v>
                </c:pt>
                <c:pt idx="45">
                  <c:v>60028.486201036256</c:v>
                </c:pt>
                <c:pt idx="46">
                  <c:v>63382.851914168896</c:v>
                </c:pt>
                <c:pt idx="47">
                  <c:v>63517.071149754178</c:v>
                </c:pt>
                <c:pt idx="48">
                  <c:v>69078.788515288688</c:v>
                </c:pt>
                <c:pt idx="49">
                  <c:v>69617.939960198099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65000"/>
          <c:min val="4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kvartalsvis, 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Eksport!$B$2:$AY$2</c:f>
              <c:strCache>
                <c:ptCount val="50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</c:strCache>
            </c:strRef>
          </c:cat>
          <c:val>
            <c:numRef>
              <c:f>Eksport!$B$3:$AY$3</c:f>
              <c:numCache>
                <c:formatCode>#,##0</c:formatCode>
                <c:ptCount val="50"/>
                <c:pt idx="0">
                  <c:v>7584.1839815267031</c:v>
                </c:pt>
                <c:pt idx="1">
                  <c:v>7104.4433727078849</c:v>
                </c:pt>
                <c:pt idx="2">
                  <c:v>7677.0351422722933</c:v>
                </c:pt>
                <c:pt idx="3">
                  <c:v>7882.91732908835</c:v>
                </c:pt>
                <c:pt idx="4">
                  <c:v>8883.9562101547399</c:v>
                </c:pt>
                <c:pt idx="5">
                  <c:v>10585.771004199576</c:v>
                </c:pt>
                <c:pt idx="6">
                  <c:v>10320.948562930651</c:v>
                </c:pt>
                <c:pt idx="7">
                  <c:v>10477.983444776584</c:v>
                </c:pt>
                <c:pt idx="8">
                  <c:v>10636.611396865814</c:v>
                </c:pt>
                <c:pt idx="9">
                  <c:v>10784.850693310704</c:v>
                </c:pt>
                <c:pt idx="10">
                  <c:v>10652.567698965348</c:v>
                </c:pt>
                <c:pt idx="11">
                  <c:v>11270.100148630258</c:v>
                </c:pt>
                <c:pt idx="12">
                  <c:v>10490.833533662659</c:v>
                </c:pt>
                <c:pt idx="13">
                  <c:v>10999.824122186659</c:v>
                </c:pt>
                <c:pt idx="14">
                  <c:v>10723.70939440137</c:v>
                </c:pt>
                <c:pt idx="15">
                  <c:v>10453.618185686382</c:v>
                </c:pt>
                <c:pt idx="16">
                  <c:v>10635.003949147211</c:v>
                </c:pt>
                <c:pt idx="17">
                  <c:v>10522.739240299392</c:v>
                </c:pt>
                <c:pt idx="18">
                  <c:v>12312.630265394639</c:v>
                </c:pt>
                <c:pt idx="19">
                  <c:v>10760.345323032678</c:v>
                </c:pt>
                <c:pt idx="20">
                  <c:v>11753.576931325264</c:v>
                </c:pt>
                <c:pt idx="21">
                  <c:v>11388.021195825646</c:v>
                </c:pt>
                <c:pt idx="22">
                  <c:v>13970.478933872306</c:v>
                </c:pt>
                <c:pt idx="23">
                  <c:v>14741.989609208031</c:v>
                </c:pt>
                <c:pt idx="24">
                  <c:v>15443.050097359072</c:v>
                </c:pt>
                <c:pt idx="25">
                  <c:v>15887.289188543496</c:v>
                </c:pt>
                <c:pt idx="26">
                  <c:v>15521.422767760363</c:v>
                </c:pt>
                <c:pt idx="27">
                  <c:v>15597.406590924229</c:v>
                </c:pt>
                <c:pt idx="28">
                  <c:v>14877.412124034083</c:v>
                </c:pt>
                <c:pt idx="29">
                  <c:v>15180.65788308073</c:v>
                </c:pt>
                <c:pt idx="30">
                  <c:v>15806.022733114771</c:v>
                </c:pt>
                <c:pt idx="31">
                  <c:v>16528.172425595181</c:v>
                </c:pt>
                <c:pt idx="32">
                  <c:v>16754.948079778103</c:v>
                </c:pt>
                <c:pt idx="33">
                  <c:v>16596.126913203661</c:v>
                </c:pt>
                <c:pt idx="34">
                  <c:v>17721.718809749775</c:v>
                </c:pt>
                <c:pt idx="35">
                  <c:v>16862.320109844917</c:v>
                </c:pt>
                <c:pt idx="36">
                  <c:v>16264.916587536451</c:v>
                </c:pt>
                <c:pt idx="37">
                  <c:v>17074.051071333415</c:v>
                </c:pt>
                <c:pt idx="38">
                  <c:v>17163.429458013539</c:v>
                </c:pt>
                <c:pt idx="39">
                  <c:v>18416.186596523243</c:v>
                </c:pt>
                <c:pt idx="40">
                  <c:v>18943.973640270196</c:v>
                </c:pt>
                <c:pt idx="41">
                  <c:v>18920.76048009023</c:v>
                </c:pt>
                <c:pt idx="42">
                  <c:v>19674.897662569929</c:v>
                </c:pt>
                <c:pt idx="43">
                  <c:v>19691.521756084912</c:v>
                </c:pt>
                <c:pt idx="44">
                  <c:v>20884.252606693823</c:v>
                </c:pt>
                <c:pt idx="45">
                  <c:v>19229.409808847904</c:v>
                </c:pt>
                <c:pt idx="46">
                  <c:v>20937.868546275477</c:v>
                </c:pt>
                <c:pt idx="47">
                  <c:v>20953.370777122116</c:v>
                </c:pt>
                <c:pt idx="48">
                  <c:v>23760.059466686904</c:v>
                </c:pt>
                <c:pt idx="49">
                  <c:v>24451.956623677383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Fuldtidsansatte 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Beskæftigede!$B$2:$AI$2</c:f>
              <c:strCache>
                <c:ptCount val="34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</c:strCache>
            </c:strRef>
          </c:cat>
          <c:val>
            <c:numRef>
              <c:f>Beskæftigede!$B$3:$AI$3</c:f>
              <c:numCache>
                <c:formatCode>#,##0</c:formatCode>
                <c:ptCount val="34"/>
                <c:pt idx="0">
                  <c:v>79342.591986398926</c:v>
                </c:pt>
                <c:pt idx="1">
                  <c:v>79104.370498119722</c:v>
                </c:pt>
                <c:pt idx="2">
                  <c:v>79274.617822692162</c:v>
                </c:pt>
                <c:pt idx="3">
                  <c:v>79375.620576955378</c:v>
                </c:pt>
                <c:pt idx="4">
                  <c:v>79659.909499081623</c:v>
                </c:pt>
                <c:pt idx="5">
                  <c:v>80125.230132160301</c:v>
                </c:pt>
                <c:pt idx="6">
                  <c:v>80445.227509374876</c:v>
                </c:pt>
                <c:pt idx="7">
                  <c:v>79973.368809832784</c:v>
                </c:pt>
                <c:pt idx="8">
                  <c:v>80532.635845527373</c:v>
                </c:pt>
                <c:pt idx="9">
                  <c:v>80975.760548356862</c:v>
                </c:pt>
                <c:pt idx="10">
                  <c:v>81442.239743418308</c:v>
                </c:pt>
                <c:pt idx="11">
                  <c:v>82546.428063970554</c:v>
                </c:pt>
                <c:pt idx="12">
                  <c:v>82771.036994156428</c:v>
                </c:pt>
                <c:pt idx="13">
                  <c:v>83528.069479280413</c:v>
                </c:pt>
                <c:pt idx="14">
                  <c:v>84097.504665922272</c:v>
                </c:pt>
                <c:pt idx="15">
                  <c:v>84673.969764571695</c:v>
                </c:pt>
                <c:pt idx="16">
                  <c:v>85512.6145197156</c:v>
                </c:pt>
                <c:pt idx="17">
                  <c:v>85771.081763271766</c:v>
                </c:pt>
                <c:pt idx="18">
                  <c:v>86550.046727368899</c:v>
                </c:pt>
                <c:pt idx="19">
                  <c:v>87334.342309771164</c:v>
                </c:pt>
                <c:pt idx="20">
                  <c:v>88299.448098021559</c:v>
                </c:pt>
                <c:pt idx="21">
                  <c:v>89027.591565236304</c:v>
                </c:pt>
                <c:pt idx="22">
                  <c:v>89868.871420319221</c:v>
                </c:pt>
                <c:pt idx="23">
                  <c:v>90276.316490860219</c:v>
                </c:pt>
                <c:pt idx="24">
                  <c:v>90929.840319500378</c:v>
                </c:pt>
                <c:pt idx="25">
                  <c:v>91654.954515337144</c:v>
                </c:pt>
                <c:pt idx="26">
                  <c:v>93305.355116812236</c:v>
                </c:pt>
                <c:pt idx="27">
                  <c:v>94401.105291368396</c:v>
                </c:pt>
                <c:pt idx="28">
                  <c:v>94173.518044710887</c:v>
                </c:pt>
                <c:pt idx="29">
                  <c:v>93872.020483519664</c:v>
                </c:pt>
                <c:pt idx="30">
                  <c:v>94008.875687851541</c:v>
                </c:pt>
                <c:pt idx="31">
                  <c:v>95264.210113327921</c:v>
                </c:pt>
                <c:pt idx="32">
                  <c:v>96856.051581265652</c:v>
                </c:pt>
                <c:pt idx="33">
                  <c:v>98557.500185301804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0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Gennemsnitlig månedsløn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Løn!$B$2:$AI$2</c:f>
              <c:strCache>
                <c:ptCount val="34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</c:strCache>
            </c:strRef>
          </c:cat>
          <c:val>
            <c:numRef>
              <c:f>Løn!$B$3:$AI$3</c:f>
              <c:numCache>
                <c:formatCode>#,##0</c:formatCode>
                <c:ptCount val="34"/>
                <c:pt idx="0">
                  <c:v>45449.343819937414</c:v>
                </c:pt>
                <c:pt idx="1">
                  <c:v>45306.331847421796</c:v>
                </c:pt>
                <c:pt idx="2">
                  <c:v>45692.149318040065</c:v>
                </c:pt>
                <c:pt idx="3">
                  <c:v>45775.336203732491</c:v>
                </c:pt>
                <c:pt idx="4">
                  <c:v>45594.094244053231</c:v>
                </c:pt>
                <c:pt idx="5">
                  <c:v>46099.126412740268</c:v>
                </c:pt>
                <c:pt idx="6">
                  <c:v>46030.84136060514</c:v>
                </c:pt>
                <c:pt idx="7">
                  <c:v>46568.420850854338</c:v>
                </c:pt>
                <c:pt idx="8">
                  <c:v>46739.479089931243</c:v>
                </c:pt>
                <c:pt idx="9">
                  <c:v>47252.805271581688</c:v>
                </c:pt>
                <c:pt idx="10">
                  <c:v>47402.395795325312</c:v>
                </c:pt>
                <c:pt idx="11">
                  <c:v>47388.306126302021</c:v>
                </c:pt>
                <c:pt idx="12">
                  <c:v>47723.841913366959</c:v>
                </c:pt>
                <c:pt idx="13">
                  <c:v>47381.149918723568</c:v>
                </c:pt>
                <c:pt idx="14">
                  <c:v>47515.422202474168</c:v>
                </c:pt>
                <c:pt idx="15">
                  <c:v>47886.485199585273</c:v>
                </c:pt>
                <c:pt idx="16">
                  <c:v>47788.916705910058</c:v>
                </c:pt>
                <c:pt idx="17">
                  <c:v>47954.207714223907</c:v>
                </c:pt>
                <c:pt idx="18">
                  <c:v>48344.943336742792</c:v>
                </c:pt>
                <c:pt idx="19">
                  <c:v>48619.733370702073</c:v>
                </c:pt>
                <c:pt idx="20">
                  <c:v>48600.503881269193</c:v>
                </c:pt>
                <c:pt idx="21">
                  <c:v>50186.198823692626</c:v>
                </c:pt>
                <c:pt idx="22">
                  <c:v>49081.735959534468</c:v>
                </c:pt>
                <c:pt idx="23">
                  <c:v>49381.160882145261</c:v>
                </c:pt>
                <c:pt idx="24">
                  <c:v>49830.577406189164</c:v>
                </c:pt>
                <c:pt idx="25">
                  <c:v>49891.860655300661</c:v>
                </c:pt>
                <c:pt idx="26">
                  <c:v>50023.559012395912</c:v>
                </c:pt>
                <c:pt idx="27">
                  <c:v>50087.675161292245</c:v>
                </c:pt>
                <c:pt idx="28">
                  <c:v>49780.00802683903</c:v>
                </c:pt>
                <c:pt idx="29">
                  <c:v>50044.75049608705</c:v>
                </c:pt>
                <c:pt idx="30">
                  <c:v>50721.960063720318</c:v>
                </c:pt>
                <c:pt idx="31">
                  <c:v>50963.632025856212</c:v>
                </c:pt>
                <c:pt idx="32">
                  <c:v>51035.40588624822</c:v>
                </c:pt>
                <c:pt idx="33">
                  <c:v>51210.080503871199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1638300</xdr:colOff>
      <xdr:row>12</xdr:row>
      <xdr:rowOff>190499</xdr:rowOff>
    </xdr:from>
    <xdr:to>
      <xdr:col>7</xdr:col>
      <xdr:colOff>561975</xdr:colOff>
      <xdr:row>34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15</xdr:row>
      <xdr:rowOff>4762</xdr:rowOff>
    </xdr:from>
    <xdr:to>
      <xdr:col>7</xdr:col>
      <xdr:colOff>0</xdr:colOff>
      <xdr:row>35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1695450</xdr:colOff>
      <xdr:row>13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13</xdr:row>
      <xdr:rowOff>4761</xdr:rowOff>
    </xdr:from>
    <xdr:to>
      <xdr:col>6</xdr:col>
      <xdr:colOff>685799</xdr:colOff>
      <xdr:row>34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B21"/>
  <sheetViews>
    <sheetView workbookViewId="0"/>
  </sheetViews>
  <sheetFormatPr defaultRowHeight="15"/>
  <cols>
    <col min="1" max="1" width="47.28515625" customWidth="1"/>
    <col min="2" max="46" width="10.28515625" customWidth="1"/>
  </cols>
  <sheetData>
    <row r="1" spans="1:54" ht="18.75">
      <c r="A1" s="17" t="s">
        <v>39</v>
      </c>
    </row>
    <row r="2" spans="1:54" s="18" customFormat="1">
      <c r="A2" s="9"/>
      <c r="B2" s="18" t="s">
        <v>40</v>
      </c>
      <c r="C2" s="18" t="s">
        <v>41</v>
      </c>
      <c r="D2" s="18" t="s">
        <v>42</v>
      </c>
      <c r="E2" s="18" t="s">
        <v>43</v>
      </c>
      <c r="F2" s="18" t="s">
        <v>44</v>
      </c>
      <c r="G2" s="18" t="s">
        <v>45</v>
      </c>
      <c r="H2" s="18" t="s">
        <v>46</v>
      </c>
      <c r="I2" s="18" t="s">
        <v>47</v>
      </c>
      <c r="J2" s="18" t="s">
        <v>48</v>
      </c>
      <c r="K2" s="18" t="s">
        <v>49</v>
      </c>
      <c r="L2" s="18" t="s">
        <v>50</v>
      </c>
      <c r="M2" s="18" t="s">
        <v>51</v>
      </c>
      <c r="N2" s="18" t="s">
        <v>52</v>
      </c>
      <c r="O2" s="18" t="s">
        <v>53</v>
      </c>
      <c r="P2" s="18" t="s">
        <v>54</v>
      </c>
      <c r="Q2" s="18" t="s">
        <v>55</v>
      </c>
      <c r="R2" s="18" t="s">
        <v>1</v>
      </c>
      <c r="S2" s="18" t="s">
        <v>2</v>
      </c>
      <c r="T2" s="18" t="s">
        <v>3</v>
      </c>
      <c r="U2" s="18" t="s">
        <v>4</v>
      </c>
      <c r="V2" s="18" t="s">
        <v>5</v>
      </c>
      <c r="W2" s="18" t="s">
        <v>6</v>
      </c>
      <c r="X2" s="18" t="s">
        <v>7</v>
      </c>
      <c r="Y2" s="18" t="s">
        <v>8</v>
      </c>
      <c r="Z2" s="18" t="s">
        <v>9</v>
      </c>
      <c r="AA2" s="18" t="s">
        <v>10</v>
      </c>
      <c r="AB2" s="18" t="s">
        <v>11</v>
      </c>
      <c r="AC2" s="18" t="s">
        <v>12</v>
      </c>
      <c r="AD2" s="18" t="s">
        <v>13</v>
      </c>
      <c r="AE2" s="18" t="s">
        <v>14</v>
      </c>
      <c r="AF2" s="18" t="s">
        <v>15</v>
      </c>
      <c r="AG2" s="18" t="s">
        <v>16</v>
      </c>
      <c r="AH2" s="18" t="s">
        <v>17</v>
      </c>
      <c r="AI2" s="18" t="s">
        <v>18</v>
      </c>
      <c r="AJ2" s="18" t="s">
        <v>19</v>
      </c>
      <c r="AK2" s="18" t="s">
        <v>20</v>
      </c>
      <c r="AL2" s="18" t="s">
        <v>21</v>
      </c>
      <c r="AM2" s="18" t="s">
        <v>22</v>
      </c>
      <c r="AN2" s="18" t="s">
        <v>23</v>
      </c>
      <c r="AO2" s="18" t="s">
        <v>24</v>
      </c>
      <c r="AP2" s="18" t="s">
        <v>25</v>
      </c>
      <c r="AQ2" s="18" t="s">
        <v>26</v>
      </c>
      <c r="AR2" s="43" t="s">
        <v>58</v>
      </c>
      <c r="AS2" s="43" t="s">
        <v>59</v>
      </c>
      <c r="AT2" s="18" t="s">
        <v>62</v>
      </c>
      <c r="AU2" s="18" t="s">
        <v>64</v>
      </c>
      <c r="AV2" s="18" t="s">
        <v>65</v>
      </c>
      <c r="AW2" s="18" t="s">
        <v>66</v>
      </c>
      <c r="AX2" s="18" t="s">
        <v>67</v>
      </c>
      <c r="AY2" s="18" t="s">
        <v>69</v>
      </c>
    </row>
    <row r="3" spans="1:54" s="27" customFormat="1">
      <c r="A3" s="20" t="s">
        <v>27</v>
      </c>
      <c r="B3" s="54">
        <v>42683.659194944179</v>
      </c>
      <c r="C3" s="54">
        <v>42001.762285768833</v>
      </c>
      <c r="D3" s="54">
        <v>42085.689813007673</v>
      </c>
      <c r="E3" s="54">
        <v>42103.296602064191</v>
      </c>
      <c r="F3" s="54">
        <v>43900.661972782473</v>
      </c>
      <c r="G3" s="54">
        <v>46288.154333017701</v>
      </c>
      <c r="H3" s="54">
        <v>47019.629606871313</v>
      </c>
      <c r="I3" s="54">
        <v>47390.370954668047</v>
      </c>
      <c r="J3" s="54">
        <v>47373.549203709117</v>
      </c>
      <c r="K3" s="54">
        <v>47809.230208128916</v>
      </c>
      <c r="L3" s="54">
        <v>47893.711340302165</v>
      </c>
      <c r="M3" s="54">
        <v>47877.481562560024</v>
      </c>
      <c r="N3" s="54">
        <v>47881.293995246859</v>
      </c>
      <c r="O3" s="54">
        <v>50012.82228588064</v>
      </c>
      <c r="P3" s="54">
        <v>47748.389789826535</v>
      </c>
      <c r="Q3" s="54">
        <v>47505.815355160914</v>
      </c>
      <c r="R3" s="54">
        <v>47180.494964714017</v>
      </c>
      <c r="S3" s="54">
        <v>45995.764859943374</v>
      </c>
      <c r="T3" s="54">
        <v>48112.375169474923</v>
      </c>
      <c r="U3" s="54">
        <v>46303.690258161885</v>
      </c>
      <c r="V3" s="54">
        <v>47373.889868520491</v>
      </c>
      <c r="W3" s="54">
        <v>47939.435907915911</v>
      </c>
      <c r="X3" s="54">
        <v>49817.474070929078</v>
      </c>
      <c r="Y3" s="54">
        <v>50644.074030779826</v>
      </c>
      <c r="Z3" s="54">
        <v>51848.970014076651</v>
      </c>
      <c r="AA3" s="54">
        <v>52700.459826864724</v>
      </c>
      <c r="AB3" s="54">
        <v>52414.990017262651</v>
      </c>
      <c r="AC3" s="54">
        <v>52937.528498473912</v>
      </c>
      <c r="AD3" s="54">
        <v>52565.632627198051</v>
      </c>
      <c r="AE3" s="54">
        <v>52610.199863194503</v>
      </c>
      <c r="AF3" s="54">
        <v>52968.507612279522</v>
      </c>
      <c r="AG3" s="54">
        <v>55262.712077075288</v>
      </c>
      <c r="AH3" s="54">
        <v>54819.790877481908</v>
      </c>
      <c r="AI3" s="54">
        <v>55800.639759862373</v>
      </c>
      <c r="AJ3" s="54">
        <v>56218.058260184815</v>
      </c>
      <c r="AK3" s="54">
        <v>55607.8587571151</v>
      </c>
      <c r="AL3" s="54">
        <v>55967.929053423344</v>
      </c>
      <c r="AM3" s="54">
        <v>57423.053736215006</v>
      </c>
      <c r="AN3" s="54">
        <v>56994.471324591861</v>
      </c>
      <c r="AO3" s="54">
        <v>58713.910077320725</v>
      </c>
      <c r="AP3" s="54">
        <v>59204.432935794524</v>
      </c>
      <c r="AQ3" s="54">
        <v>59155.188609199089</v>
      </c>
      <c r="AR3" s="54">
        <v>61132.262606738579</v>
      </c>
      <c r="AS3" s="54">
        <v>60817.335281824307</v>
      </c>
      <c r="AT3" s="54">
        <v>62459.401803267196</v>
      </c>
      <c r="AU3" s="54">
        <v>60028.486201036256</v>
      </c>
      <c r="AV3" s="54">
        <v>63382.851914168896</v>
      </c>
      <c r="AW3" s="54">
        <v>63517.071149754178</v>
      </c>
      <c r="AX3" s="55">
        <v>69078.788515288688</v>
      </c>
      <c r="AY3" s="55">
        <v>69617.939960198099</v>
      </c>
    </row>
    <row r="4" spans="1:54" s="39" customFormat="1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W4" s="47"/>
    </row>
    <row r="5" spans="1:54" s="39" customFormat="1">
      <c r="A5" s="37" t="s">
        <v>28</v>
      </c>
      <c r="B5" s="40" t="s">
        <v>40</v>
      </c>
      <c r="C5" s="40" t="s">
        <v>41</v>
      </c>
      <c r="D5" s="40" t="s">
        <v>42</v>
      </c>
      <c r="E5" s="40" t="s">
        <v>43</v>
      </c>
      <c r="F5" s="40" t="s">
        <v>44</v>
      </c>
      <c r="G5" s="40" t="s">
        <v>45</v>
      </c>
      <c r="H5" s="40" t="s">
        <v>46</v>
      </c>
      <c r="I5" s="40" t="s">
        <v>47</v>
      </c>
      <c r="J5" s="40" t="s">
        <v>48</v>
      </c>
      <c r="K5" s="40" t="s">
        <v>49</v>
      </c>
      <c r="L5" s="40" t="s">
        <v>50</v>
      </c>
      <c r="M5" s="40" t="s">
        <v>51</v>
      </c>
      <c r="N5" s="40" t="s">
        <v>52</v>
      </c>
      <c r="O5" s="40" t="s">
        <v>53</v>
      </c>
      <c r="P5" s="40" t="s">
        <v>54</v>
      </c>
      <c r="Q5" s="40" t="s">
        <v>55</v>
      </c>
      <c r="R5" s="40" t="s">
        <v>1</v>
      </c>
      <c r="S5" s="40" t="s">
        <v>2</v>
      </c>
      <c r="T5" s="40" t="s">
        <v>3</v>
      </c>
      <c r="U5" s="40" t="s">
        <v>4</v>
      </c>
      <c r="V5" s="40" t="s">
        <v>5</v>
      </c>
      <c r="W5" s="40" t="s">
        <v>6</v>
      </c>
      <c r="X5" s="40" t="s">
        <v>7</v>
      </c>
      <c r="Y5" s="40" t="s">
        <v>8</v>
      </c>
      <c r="Z5" s="40" t="s">
        <v>9</v>
      </c>
      <c r="AA5" s="40" t="s">
        <v>10</v>
      </c>
      <c r="AB5" s="40" t="s">
        <v>11</v>
      </c>
      <c r="AC5" s="40" t="s">
        <v>12</v>
      </c>
      <c r="AD5" s="40" t="s">
        <v>13</v>
      </c>
      <c r="AE5" s="40" t="s">
        <v>14</v>
      </c>
      <c r="AF5" s="40" t="s">
        <v>15</v>
      </c>
      <c r="AG5" s="40" t="s">
        <v>16</v>
      </c>
      <c r="AH5" s="40" t="s">
        <v>17</v>
      </c>
      <c r="AI5" s="40" t="s">
        <v>18</v>
      </c>
      <c r="AJ5" s="40" t="s">
        <v>19</v>
      </c>
      <c r="AK5" s="40" t="s">
        <v>20</v>
      </c>
      <c r="AL5" s="40" t="s">
        <v>21</v>
      </c>
      <c r="AM5" s="40" t="s">
        <v>22</v>
      </c>
      <c r="AN5" s="40" t="s">
        <v>23</v>
      </c>
      <c r="AO5" s="40" t="s">
        <v>24</v>
      </c>
      <c r="AP5" s="40" t="s">
        <v>25</v>
      </c>
      <c r="AQ5" s="40" t="s">
        <v>26</v>
      </c>
      <c r="AR5" s="43" t="s">
        <v>58</v>
      </c>
      <c r="AS5" s="43" t="s">
        <v>59</v>
      </c>
      <c r="AT5" s="18" t="s">
        <v>62</v>
      </c>
      <c r="AU5" s="45" t="s">
        <v>64</v>
      </c>
      <c r="AV5" s="45" t="s">
        <v>65</v>
      </c>
      <c r="AW5" s="50" t="s">
        <v>66</v>
      </c>
      <c r="AX5" s="18" t="s">
        <v>67</v>
      </c>
      <c r="AY5" s="18" t="s">
        <v>69</v>
      </c>
    </row>
    <row r="6" spans="1:54" s="39" customFormat="1">
      <c r="A6" s="39" t="s">
        <v>29</v>
      </c>
      <c r="B6" s="56">
        <v>2131.3674051646103</v>
      </c>
      <c r="C6" s="56">
        <v>1907.2027817430396</v>
      </c>
      <c r="D6" s="56">
        <v>2098.2421305994094</v>
      </c>
      <c r="E6" s="56">
        <v>2250.7715415330599</v>
      </c>
      <c r="F6" s="56">
        <v>2315.2512065444716</v>
      </c>
      <c r="G6" s="56">
        <v>2345.5622713804414</v>
      </c>
      <c r="H6" s="56">
        <v>2516.3935531167617</v>
      </c>
      <c r="I6" s="56">
        <v>2460.3894648191522</v>
      </c>
      <c r="J6" s="56">
        <v>2266.9831129079198</v>
      </c>
      <c r="K6" s="56">
        <v>2174.4040295711529</v>
      </c>
      <c r="L6" s="56">
        <v>2168.7505098631473</v>
      </c>
      <c r="M6" s="56">
        <v>2174.7520059439476</v>
      </c>
      <c r="N6" s="56">
        <v>2288.7778877240539</v>
      </c>
      <c r="O6" s="56">
        <v>2272.9137093693835</v>
      </c>
      <c r="P6" s="56">
        <v>2045.7559955395332</v>
      </c>
      <c r="Q6" s="56">
        <v>1997.9672355270347</v>
      </c>
      <c r="R6" s="56">
        <v>2128.1217982048915</v>
      </c>
      <c r="S6" s="56">
        <v>2090.8694980877144</v>
      </c>
      <c r="T6" s="56">
        <v>2142.1287805604325</v>
      </c>
      <c r="U6" s="56">
        <v>2113.3381590696272</v>
      </c>
      <c r="V6" s="56">
        <v>2007.9492399482285</v>
      </c>
      <c r="W6" s="56">
        <v>2170.0308900559003</v>
      </c>
      <c r="X6" s="56">
        <v>2197.5362556492105</v>
      </c>
      <c r="Y6" s="56">
        <v>2344.2491690603028</v>
      </c>
      <c r="Z6" s="56">
        <v>2171.7937302887362</v>
      </c>
      <c r="AA6" s="56">
        <v>2284.7125646182485</v>
      </c>
      <c r="AB6" s="56">
        <v>2278.2418830672577</v>
      </c>
      <c r="AC6" s="56">
        <v>2198.8459240092716</v>
      </c>
      <c r="AD6" s="56">
        <v>2128.4946790393365</v>
      </c>
      <c r="AE6" s="56">
        <v>2010.1081368162334</v>
      </c>
      <c r="AF6" s="56">
        <v>1983.306593731915</v>
      </c>
      <c r="AG6" s="56">
        <v>2012.3596133844951</v>
      </c>
      <c r="AH6" s="56">
        <v>1998.0654503280555</v>
      </c>
      <c r="AI6" s="56">
        <v>2071.7686648400527</v>
      </c>
      <c r="AJ6" s="56">
        <v>2033.9278662217446</v>
      </c>
      <c r="AK6" s="56">
        <v>2048.2311545091093</v>
      </c>
      <c r="AL6" s="56">
        <v>2121.1764105973939</v>
      </c>
      <c r="AM6" s="56">
        <v>2193.732315157532</v>
      </c>
      <c r="AN6" s="56">
        <v>2416.6516452964606</v>
      </c>
      <c r="AO6" s="56">
        <v>2114.5073975433002</v>
      </c>
      <c r="AP6" s="56">
        <v>2474.1528905231489</v>
      </c>
      <c r="AQ6" s="56">
        <v>2480.6310648613312</v>
      </c>
      <c r="AR6" s="56">
        <v>2313.3871644363917</v>
      </c>
      <c r="AS6" s="56">
        <v>2445.2341691914044</v>
      </c>
      <c r="AT6" s="57">
        <v>2204.1413002860145</v>
      </c>
      <c r="AU6" s="57">
        <v>2096.3827608626334</v>
      </c>
      <c r="AV6" s="57">
        <v>2280.7311600764538</v>
      </c>
      <c r="AW6" s="59">
        <v>2198.1259611184068</v>
      </c>
      <c r="AX6" s="57">
        <v>2402.0868822179764</v>
      </c>
      <c r="AY6" s="57">
        <v>2401.7233696970579</v>
      </c>
      <c r="AZ6" s="51"/>
      <c r="BB6" s="61"/>
    </row>
    <row r="7" spans="1:54" s="39" customFormat="1">
      <c r="A7" s="39" t="s">
        <v>30</v>
      </c>
      <c r="B7" s="56">
        <v>13120.102394140828</v>
      </c>
      <c r="C7" s="56">
        <v>12736.481108288688</v>
      </c>
      <c r="D7" s="56">
        <v>12908.78836546688</v>
      </c>
      <c r="E7" s="56">
        <v>12802.24034061784</v>
      </c>
      <c r="F7" s="56">
        <v>13181.519433516747</v>
      </c>
      <c r="G7" s="56">
        <v>13768.01529052204</v>
      </c>
      <c r="H7" s="56">
        <v>14262.721961271498</v>
      </c>
      <c r="I7" s="56">
        <v>14487.421180782154</v>
      </c>
      <c r="J7" s="56">
        <v>14627.270002658501</v>
      </c>
      <c r="K7" s="56">
        <v>14620.389040269187</v>
      </c>
      <c r="L7" s="56">
        <v>15004.297311655027</v>
      </c>
      <c r="M7" s="56">
        <v>15042.796303191664</v>
      </c>
      <c r="N7" s="56">
        <v>15089.893073825768</v>
      </c>
      <c r="O7" s="56">
        <v>15313.919312970484</v>
      </c>
      <c r="P7" s="56">
        <v>14763.578246495385</v>
      </c>
      <c r="Q7" s="56">
        <v>14901.371728033464</v>
      </c>
      <c r="R7" s="56">
        <v>15026.483684279134</v>
      </c>
      <c r="S7" s="56">
        <v>14325.973612883065</v>
      </c>
      <c r="T7" s="56">
        <v>16094.816817812445</v>
      </c>
      <c r="U7" s="56">
        <v>14403.831930641003</v>
      </c>
      <c r="V7" s="56">
        <v>15138.777187274316</v>
      </c>
      <c r="W7" s="56">
        <v>15267.337411938797</v>
      </c>
      <c r="X7" s="56">
        <v>16117.145799177149</v>
      </c>
      <c r="Y7" s="56">
        <v>16526.454820088227</v>
      </c>
      <c r="Z7" s="56">
        <v>16955.657128820658</v>
      </c>
      <c r="AA7" s="56">
        <v>17324.369671178451</v>
      </c>
      <c r="AB7" s="56">
        <v>17038.069605725759</v>
      </c>
      <c r="AC7" s="56">
        <v>17265.869472741717</v>
      </c>
      <c r="AD7" s="56">
        <v>16869.648933720717</v>
      </c>
      <c r="AE7" s="56">
        <v>16878.23667479691</v>
      </c>
      <c r="AF7" s="56">
        <v>16477.773376398683</v>
      </c>
      <c r="AG7" s="56">
        <v>18188.761156253979</v>
      </c>
      <c r="AH7" s="56">
        <v>17659.337712383651</v>
      </c>
      <c r="AI7" s="56">
        <v>17917.195887995753</v>
      </c>
      <c r="AJ7" s="56">
        <v>18445.629739237178</v>
      </c>
      <c r="AK7" s="56">
        <v>17294.152368626583</v>
      </c>
      <c r="AL7" s="56">
        <v>17856.764523622642</v>
      </c>
      <c r="AM7" s="56">
        <v>18558.760048613749</v>
      </c>
      <c r="AN7" s="56">
        <v>18185.742991561016</v>
      </c>
      <c r="AO7" s="56">
        <v>19091.849249451607</v>
      </c>
      <c r="AP7" s="56">
        <v>18668.122999195413</v>
      </c>
      <c r="AQ7" s="56">
        <v>18163.048009614944</v>
      </c>
      <c r="AR7" s="56">
        <v>18904.855149321826</v>
      </c>
      <c r="AS7" s="56">
        <v>18819.798520161268</v>
      </c>
      <c r="AT7" s="57">
        <v>19482.172267259677</v>
      </c>
      <c r="AU7" s="57">
        <v>19530.620981134129</v>
      </c>
      <c r="AV7" s="57">
        <v>19876.963056283363</v>
      </c>
      <c r="AW7" s="59">
        <v>20257.581140217211</v>
      </c>
      <c r="AX7" s="57">
        <v>23596.032060032943</v>
      </c>
      <c r="AY7" s="57">
        <v>24116.832976815364</v>
      </c>
      <c r="AZ7" s="51"/>
      <c r="BB7" s="61"/>
    </row>
    <row r="8" spans="1:54" s="41" customFormat="1">
      <c r="A8" s="41" t="s">
        <v>31</v>
      </c>
      <c r="B8" s="56">
        <v>708.10134116888958</v>
      </c>
      <c r="C8" s="56">
        <v>564.71265291861903</v>
      </c>
      <c r="D8" s="56">
        <v>686.03172899036531</v>
      </c>
      <c r="E8" s="56">
        <v>578.0582821969117</v>
      </c>
      <c r="F8" s="56">
        <v>1103.8520328104871</v>
      </c>
      <c r="G8" s="56">
        <v>1357.7538149897175</v>
      </c>
      <c r="H8" s="56">
        <v>1096.6176924788433</v>
      </c>
      <c r="I8" s="56">
        <v>1449.3826308203529</v>
      </c>
      <c r="J8" s="56">
        <v>1229.0052483975935</v>
      </c>
      <c r="K8" s="56">
        <v>1408.4260401223869</v>
      </c>
      <c r="L8" s="56">
        <v>1299.16387738811</v>
      </c>
      <c r="M8" s="56">
        <v>1187.7935649600772</v>
      </c>
      <c r="N8" s="56">
        <v>1080.015269985643</v>
      </c>
      <c r="O8" s="56">
        <v>1021.401893529111</v>
      </c>
      <c r="P8" s="56">
        <v>1128.2313120478896</v>
      </c>
      <c r="Q8" s="56">
        <v>1155.0055585264349</v>
      </c>
      <c r="R8" s="56">
        <v>1228.865889533811</v>
      </c>
      <c r="S8" s="56">
        <v>1179.0883547427168</v>
      </c>
      <c r="T8" s="56">
        <v>1328.7785675577761</v>
      </c>
      <c r="U8" s="56">
        <v>1284.7943002900504</v>
      </c>
      <c r="V8" s="56">
        <v>1659.875808508106</v>
      </c>
      <c r="W8" s="56">
        <v>1695.6006214148615</v>
      </c>
      <c r="X8" s="56">
        <v>1942.1933564010619</v>
      </c>
      <c r="Y8" s="56">
        <v>1982.7998056664376</v>
      </c>
      <c r="Z8" s="56">
        <v>1909.191203508236</v>
      </c>
      <c r="AA8" s="56">
        <v>2106.6720735884651</v>
      </c>
      <c r="AB8" s="56">
        <v>2092.5597254507384</v>
      </c>
      <c r="AC8" s="56">
        <v>2364.3216248147528</v>
      </c>
      <c r="AD8" s="56">
        <v>2106.0735659641891</v>
      </c>
      <c r="AE8" s="56">
        <v>2124.3731375937396</v>
      </c>
      <c r="AF8" s="56">
        <v>2420.5361827564711</v>
      </c>
      <c r="AG8" s="56">
        <v>2130.0500536388045</v>
      </c>
      <c r="AH8" s="56">
        <v>2350.4835466999261</v>
      </c>
      <c r="AI8" s="56">
        <v>2359.2454108087632</v>
      </c>
      <c r="AJ8" s="56">
        <v>2277.8422836357918</v>
      </c>
      <c r="AK8" s="56">
        <v>2329.1403281579865</v>
      </c>
      <c r="AL8" s="56">
        <v>2301.2420839532092</v>
      </c>
      <c r="AM8" s="56">
        <v>2615.1598664149915</v>
      </c>
      <c r="AN8" s="56">
        <v>2488.1718715520433</v>
      </c>
      <c r="AO8" s="56">
        <v>2914.457659417832</v>
      </c>
      <c r="AP8" s="56">
        <v>3070.1234112959796</v>
      </c>
      <c r="AQ8" s="56">
        <v>2919.5437075011</v>
      </c>
      <c r="AR8" s="56">
        <v>3282.786267301894</v>
      </c>
      <c r="AS8" s="56">
        <v>3345.963380691398</v>
      </c>
      <c r="AT8" s="57">
        <v>3719.6371767945407</v>
      </c>
      <c r="AU8" s="57">
        <v>3155.2490376839187</v>
      </c>
      <c r="AV8" s="57">
        <v>3568.6354055548427</v>
      </c>
      <c r="AW8" s="59">
        <v>3571.2429082193762</v>
      </c>
      <c r="AX8" s="57">
        <v>3522.3095840305109</v>
      </c>
      <c r="AY8" s="57">
        <v>3714.4953804633501</v>
      </c>
      <c r="AZ8" s="51"/>
      <c r="BA8" s="39"/>
      <c r="BB8" s="61"/>
    </row>
    <row r="9" spans="1:54" s="41" customFormat="1">
      <c r="A9" s="41" t="s">
        <v>32</v>
      </c>
      <c r="B9" s="56">
        <v>10514.336329007567</v>
      </c>
      <c r="C9" s="56">
        <v>10806.231837862073</v>
      </c>
      <c r="D9" s="56">
        <v>10579.460734818866</v>
      </c>
      <c r="E9" s="56">
        <v>10701.169045094093</v>
      </c>
      <c r="F9" s="56">
        <v>10745.872463172505</v>
      </c>
      <c r="G9" s="56">
        <v>11085.863951026353</v>
      </c>
      <c r="H9" s="56">
        <v>11310.541135087395</v>
      </c>
      <c r="I9" s="56">
        <v>11216.35459306044</v>
      </c>
      <c r="J9" s="56">
        <v>11521.330821480773</v>
      </c>
      <c r="K9" s="56">
        <v>11461.920026925198</v>
      </c>
      <c r="L9" s="56">
        <v>11451.421644370796</v>
      </c>
      <c r="M9" s="56">
        <v>11035.278852986625</v>
      </c>
      <c r="N9" s="56">
        <v>11066.652313784023</v>
      </c>
      <c r="O9" s="56">
        <v>13248.37801541806</v>
      </c>
      <c r="P9" s="56">
        <v>11398.48947599114</v>
      </c>
      <c r="Q9" s="56">
        <v>11071.286751319882</v>
      </c>
      <c r="R9" s="56">
        <v>10618.843297605828</v>
      </c>
      <c r="S9" s="56">
        <v>10404.802863890518</v>
      </c>
      <c r="T9" s="56">
        <v>10369.263634384799</v>
      </c>
      <c r="U9" s="56">
        <v>10157.208707332829</v>
      </c>
      <c r="V9" s="56">
        <v>10183.821200038752</v>
      </c>
      <c r="W9" s="56">
        <v>10112.090481003477</v>
      </c>
      <c r="X9" s="56">
        <v>10538.992288879097</v>
      </c>
      <c r="Y9" s="56">
        <v>10814.683670532624</v>
      </c>
      <c r="Z9" s="56">
        <v>10788.293149476329</v>
      </c>
      <c r="AA9" s="56">
        <v>11067.047061738151</v>
      </c>
      <c r="AB9" s="56">
        <v>10725.903320981877</v>
      </c>
      <c r="AC9" s="56">
        <v>10506.09193153942</v>
      </c>
      <c r="AD9" s="56">
        <v>10556.78492521503</v>
      </c>
      <c r="AE9" s="56">
        <v>10528.596658762175</v>
      </c>
      <c r="AF9" s="56">
        <v>10554.450436428775</v>
      </c>
      <c r="AG9" s="56">
        <v>11049.550720810839</v>
      </c>
      <c r="AH9" s="56">
        <v>10892.949238682273</v>
      </c>
      <c r="AI9" s="56">
        <v>10608.870132998025</v>
      </c>
      <c r="AJ9" s="56">
        <v>10519.133144732868</v>
      </c>
      <c r="AK9" s="56">
        <v>10536.357701641773</v>
      </c>
      <c r="AL9" s="56">
        <v>10294.66645543987</v>
      </c>
      <c r="AM9" s="56">
        <v>10348.839947080576</v>
      </c>
      <c r="AN9" s="56">
        <v>10354.312919100917</v>
      </c>
      <c r="AO9" s="56">
        <v>10043.208500625953</v>
      </c>
      <c r="AP9" s="56">
        <v>10166.628099278891</v>
      </c>
      <c r="AQ9" s="56">
        <v>10214.484271643114</v>
      </c>
      <c r="AR9" s="56">
        <v>10016.627241232927</v>
      </c>
      <c r="AS9" s="56">
        <v>9838.9022128742745</v>
      </c>
      <c r="AT9" s="57">
        <v>9636.5129549946305</v>
      </c>
      <c r="AU9" s="57">
        <v>9673.0551160597715</v>
      </c>
      <c r="AV9" s="57">
        <v>9787.6166093964148</v>
      </c>
      <c r="AW9" s="59">
        <v>9640.9106161381242</v>
      </c>
      <c r="AX9" s="57">
        <v>10159.577395147908</v>
      </c>
      <c r="AY9" s="57">
        <v>9641.6505827290948</v>
      </c>
      <c r="AZ9" s="51"/>
      <c r="BA9" s="39"/>
      <c r="BB9" s="61"/>
    </row>
    <row r="10" spans="1:54" s="41" customFormat="1">
      <c r="A10" s="41" t="s">
        <v>33</v>
      </c>
      <c r="B10" s="56">
        <v>15124.758159124631</v>
      </c>
      <c r="C10" s="56">
        <v>14867.62194096338</v>
      </c>
      <c r="D10" s="56">
        <v>14659.681635499279</v>
      </c>
      <c r="E10" s="56">
        <v>14618.77835569297</v>
      </c>
      <c r="F10" s="56">
        <v>15464.792086767146</v>
      </c>
      <c r="G10" s="56">
        <v>16213.887067864427</v>
      </c>
      <c r="H10" s="56">
        <v>16442.528825484758</v>
      </c>
      <c r="I10" s="56">
        <v>16327.164563514409</v>
      </c>
      <c r="J10" s="56">
        <v>16206.67745879263</v>
      </c>
      <c r="K10" s="56">
        <v>16556.988747468502</v>
      </c>
      <c r="L10" s="56">
        <v>16350.211376189929</v>
      </c>
      <c r="M10" s="56">
        <v>16412.555842239417</v>
      </c>
      <c r="N10" s="56">
        <v>16701.697761601692</v>
      </c>
      <c r="O10" s="56">
        <v>16539.569648784487</v>
      </c>
      <c r="P10" s="56">
        <v>16695.482534799972</v>
      </c>
      <c r="Q10" s="56">
        <v>16658.632417278233</v>
      </c>
      <c r="R10" s="56">
        <v>16361.18293482292</v>
      </c>
      <c r="S10" s="56">
        <v>16120.373548114301</v>
      </c>
      <c r="T10" s="56">
        <v>16268.56309212817</v>
      </c>
      <c r="U10" s="56">
        <v>16377.294037005122</v>
      </c>
      <c r="V10" s="56">
        <v>16414.146981047536</v>
      </c>
      <c r="W10" s="56">
        <v>16665.332547798698</v>
      </c>
      <c r="X10" s="56">
        <v>16960.78946317864</v>
      </c>
      <c r="Y10" s="56">
        <v>16747.198346020596</v>
      </c>
      <c r="Z10" s="56">
        <v>18053.333290316325</v>
      </c>
      <c r="AA10" s="56">
        <v>17926.051442222953</v>
      </c>
      <c r="AB10" s="56">
        <v>18070.190805760085</v>
      </c>
      <c r="AC10" s="56">
        <v>18440.926746712335</v>
      </c>
      <c r="AD10" s="56">
        <v>18670.08116247705</v>
      </c>
      <c r="AE10" s="56">
        <v>18672.180319844887</v>
      </c>
      <c r="AF10" s="56">
        <v>19034.095765940634</v>
      </c>
      <c r="AG10" s="56">
        <v>19354.587922843759</v>
      </c>
      <c r="AH10" s="56">
        <v>19406.749652321778</v>
      </c>
      <c r="AI10" s="56">
        <v>20287.280112664772</v>
      </c>
      <c r="AJ10" s="56">
        <v>20321.467477494163</v>
      </c>
      <c r="AK10" s="56">
        <v>20754.774788803883</v>
      </c>
      <c r="AL10" s="56">
        <v>20558.370974279325</v>
      </c>
      <c r="AM10" s="56">
        <v>20837.811604510756</v>
      </c>
      <c r="AN10" s="56">
        <v>20608.546948399638</v>
      </c>
      <c r="AO10" s="56">
        <v>21365.902273760654</v>
      </c>
      <c r="AP10" s="56">
        <v>21556.899917741193</v>
      </c>
      <c r="AQ10" s="56">
        <v>21942.60524971769</v>
      </c>
      <c r="AR10" s="56">
        <v>23040.19965846201</v>
      </c>
      <c r="AS10" s="56">
        <v>22766.897063178407</v>
      </c>
      <c r="AT10" s="57">
        <v>23595.594033470243</v>
      </c>
      <c r="AU10" s="57">
        <v>22038.537947665242</v>
      </c>
      <c r="AV10" s="57">
        <v>23879.17997476289</v>
      </c>
      <c r="AW10" s="59">
        <v>23507.569915020369</v>
      </c>
      <c r="AX10" s="57">
        <v>24917.078893814047</v>
      </c>
      <c r="AY10" s="57">
        <v>25160.157325359272</v>
      </c>
      <c r="AZ10" s="51"/>
      <c r="BA10" s="39"/>
      <c r="BB10" s="61"/>
    </row>
    <row r="11" spans="1:54" s="42" customFormat="1">
      <c r="A11" s="42" t="s">
        <v>34</v>
      </c>
      <c r="B11" s="56">
        <v>1084.9935663376548</v>
      </c>
      <c r="C11" s="56">
        <v>1119.5119639930331</v>
      </c>
      <c r="D11" s="56">
        <v>1153.4852176328679</v>
      </c>
      <c r="E11" s="56">
        <v>1152.2790369293111</v>
      </c>
      <c r="F11" s="56">
        <v>1089.3747499711194</v>
      </c>
      <c r="G11" s="56">
        <v>1517.0719372347146</v>
      </c>
      <c r="H11" s="56">
        <v>1390.8264394320584</v>
      </c>
      <c r="I11" s="56">
        <v>1449.6585216715378</v>
      </c>
      <c r="J11" s="56">
        <v>1522.2825594716996</v>
      </c>
      <c r="K11" s="56">
        <v>1587.1023237724846</v>
      </c>
      <c r="L11" s="56">
        <v>1619.8666208351551</v>
      </c>
      <c r="M11" s="56">
        <v>2024.3049932382919</v>
      </c>
      <c r="N11" s="56">
        <v>1654.2576883256797</v>
      </c>
      <c r="O11" s="56">
        <v>1616.6397058091165</v>
      </c>
      <c r="P11" s="56">
        <v>1716.8522249526175</v>
      </c>
      <c r="Q11" s="56">
        <v>1721.5516644758691</v>
      </c>
      <c r="R11" s="56">
        <v>1816.9973602674274</v>
      </c>
      <c r="S11" s="56">
        <v>1874.6569822250613</v>
      </c>
      <c r="T11" s="56">
        <v>1908.8242770312986</v>
      </c>
      <c r="U11" s="56">
        <v>1967.2231238232575</v>
      </c>
      <c r="V11" s="56">
        <v>1969.3194517035583</v>
      </c>
      <c r="W11" s="56">
        <v>2029.0439557041766</v>
      </c>
      <c r="X11" s="56">
        <v>2060.8169076439249</v>
      </c>
      <c r="Y11" s="56">
        <v>2228.688219411637</v>
      </c>
      <c r="Z11" s="56">
        <v>1970.7015116663642</v>
      </c>
      <c r="AA11" s="56">
        <v>1991.6070135184568</v>
      </c>
      <c r="AB11" s="56">
        <v>2210.0246762769357</v>
      </c>
      <c r="AC11" s="56">
        <v>2161.4727986564203</v>
      </c>
      <c r="AD11" s="56">
        <v>2234.5493607817252</v>
      </c>
      <c r="AE11" s="56">
        <v>2396.7049353805646</v>
      </c>
      <c r="AF11" s="56">
        <v>2498.345257023042</v>
      </c>
      <c r="AG11" s="56">
        <v>2527.4026101434038</v>
      </c>
      <c r="AH11" s="56">
        <v>2512.2052770662294</v>
      </c>
      <c r="AI11" s="56">
        <v>2556.2795505550184</v>
      </c>
      <c r="AJ11" s="56">
        <v>2620.0577488630643</v>
      </c>
      <c r="AK11" s="56">
        <v>2645.2024153757684</v>
      </c>
      <c r="AL11" s="56">
        <v>2835.7086055309032</v>
      </c>
      <c r="AM11" s="56">
        <v>2868.7499544374014</v>
      </c>
      <c r="AN11" s="56">
        <v>2941.0449486817902</v>
      </c>
      <c r="AO11" s="56">
        <v>3183.9849965213739</v>
      </c>
      <c r="AP11" s="56">
        <v>3268.5056177599022</v>
      </c>
      <c r="AQ11" s="56">
        <v>3434.8763058609047</v>
      </c>
      <c r="AR11" s="56">
        <v>3574.4071259835387</v>
      </c>
      <c r="AS11" s="56">
        <v>3600.5399357275533</v>
      </c>
      <c r="AT11" s="58">
        <v>3821.3440704620944</v>
      </c>
      <c r="AU11" s="58">
        <v>3534.6403576305579</v>
      </c>
      <c r="AV11" s="58">
        <v>3989.7257080949294</v>
      </c>
      <c r="AW11" s="59">
        <v>4341.6406090406817</v>
      </c>
      <c r="AX11" s="57">
        <v>4481.7037000452992</v>
      </c>
      <c r="AY11" s="57">
        <v>4583.080325133963</v>
      </c>
      <c r="AZ11" s="51"/>
      <c r="BA11" s="39"/>
      <c r="BB11" s="61"/>
    </row>
    <row r="12" spans="1:54" s="8" customFormat="1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54" s="8" customFormat="1">
      <c r="AJ13" s="30"/>
      <c r="AM13" s="30"/>
      <c r="AO13" s="30"/>
      <c r="AP13" s="30"/>
      <c r="AQ13" s="30"/>
      <c r="AR13" s="35"/>
      <c r="AT13" s="30"/>
      <c r="AX13" s="30"/>
    </row>
    <row r="14" spans="1:54" s="8" customFormat="1">
      <c r="I14" s="9">
        <v>2020</v>
      </c>
      <c r="J14" s="9">
        <v>2019</v>
      </c>
      <c r="K14" s="10" t="s">
        <v>35</v>
      </c>
      <c r="L14" s="9" t="s">
        <v>35</v>
      </c>
      <c r="O14" s="30"/>
      <c r="R14" s="30"/>
      <c r="AO14" s="30"/>
      <c r="AP14" s="30"/>
      <c r="AQ14" s="30"/>
      <c r="AR14" s="35"/>
    </row>
    <row r="15" spans="1:54" s="8" customFormat="1">
      <c r="I15" s="31" t="s">
        <v>37</v>
      </c>
      <c r="J15" s="31" t="s">
        <v>37</v>
      </c>
      <c r="K15" s="19" t="s">
        <v>37</v>
      </c>
      <c r="L15" s="9" t="s">
        <v>38</v>
      </c>
      <c r="O15" s="30"/>
      <c r="AO15" s="30"/>
      <c r="AP15" s="30"/>
      <c r="AQ15" s="30"/>
      <c r="AR15" s="35"/>
    </row>
    <row r="16" spans="1:54" s="8" customFormat="1">
      <c r="I16" s="48">
        <f>SUM(AT3:AW3)</f>
        <v>249387.81106822653</v>
      </c>
      <c r="J16" s="49">
        <f>SUM(AP3:AS3)</f>
        <v>240309.21943355651</v>
      </c>
      <c r="K16" s="30">
        <f>(I16-J16)</f>
        <v>9078.5916346700105</v>
      </c>
      <c r="L16" s="36">
        <f>(K16/(J16/100))</f>
        <v>3.7778790410411887</v>
      </c>
      <c r="O16" s="30"/>
      <c r="AO16" s="30"/>
      <c r="AP16" s="30"/>
      <c r="AQ16" s="30"/>
      <c r="AR16" s="35"/>
    </row>
    <row r="17" spans="9:44" s="8" customFormat="1">
      <c r="AO17" s="30"/>
      <c r="AP17" s="30"/>
      <c r="AQ17" s="30"/>
      <c r="AR17" s="35"/>
    </row>
    <row r="18" spans="9:44" s="8" customFormat="1">
      <c r="I18" s="9" t="s">
        <v>70</v>
      </c>
      <c r="J18" s="9" t="s">
        <v>71</v>
      </c>
      <c r="K18" s="9" t="s">
        <v>35</v>
      </c>
      <c r="L18" s="9" t="s">
        <v>35</v>
      </c>
      <c r="AO18" s="30"/>
      <c r="AP18" s="30"/>
      <c r="AQ18" s="30"/>
      <c r="AR18" s="35"/>
    </row>
    <row r="19" spans="9:44" s="8" customFormat="1">
      <c r="I19" s="31" t="s">
        <v>37</v>
      </c>
      <c r="J19" s="31" t="s">
        <v>37</v>
      </c>
      <c r="K19" s="19" t="s">
        <v>37</v>
      </c>
      <c r="L19" s="9" t="s">
        <v>38</v>
      </c>
    </row>
    <row r="20" spans="9:44" s="8" customFormat="1">
      <c r="I20" s="30">
        <f>SUM(AY3)</f>
        <v>69617.939960198099</v>
      </c>
      <c r="J20" s="30">
        <f>SUM(AU3)</f>
        <v>60028.486201036256</v>
      </c>
      <c r="K20" s="30">
        <f>(I20-J20)</f>
        <v>9589.4537591618428</v>
      </c>
      <c r="L20" s="36">
        <f>(K20/(J20/100))</f>
        <v>15.974838557558533</v>
      </c>
    </row>
    <row r="21" spans="9:44" s="8" customForma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B22"/>
  <sheetViews>
    <sheetView tabSelected="1" topLeftCell="AA1" workbookViewId="0">
      <selection activeCell="B2" sqref="B2:AY3"/>
    </sheetView>
  </sheetViews>
  <sheetFormatPr defaultRowHeight="15"/>
  <cols>
    <col min="1" max="1" width="47.7109375" customWidth="1"/>
    <col min="2" max="46" width="10.28515625" customWidth="1"/>
  </cols>
  <sheetData>
    <row r="1" spans="1:54" ht="18.75">
      <c r="A1" s="3" t="s">
        <v>56</v>
      </c>
    </row>
    <row r="2" spans="1:54" s="25" customFormat="1">
      <c r="B2" s="21" t="s">
        <v>40</v>
      </c>
      <c r="C2" s="21" t="s">
        <v>41</v>
      </c>
      <c r="D2" s="21" t="s">
        <v>42</v>
      </c>
      <c r="E2" s="21" t="s">
        <v>43</v>
      </c>
      <c r="F2" s="21" t="s">
        <v>44</v>
      </c>
      <c r="G2" s="21" t="s">
        <v>45</v>
      </c>
      <c r="H2" s="21" t="s">
        <v>46</v>
      </c>
      <c r="I2" s="21" t="s">
        <v>47</v>
      </c>
      <c r="J2" s="21" t="s">
        <v>48</v>
      </c>
      <c r="K2" s="21" t="s">
        <v>49</v>
      </c>
      <c r="L2" s="21" t="s">
        <v>50</v>
      </c>
      <c r="M2" s="21" t="s">
        <v>51</v>
      </c>
      <c r="N2" s="21" t="s">
        <v>52</v>
      </c>
      <c r="O2" s="21" t="s">
        <v>53</v>
      </c>
      <c r="P2" s="21" t="s">
        <v>54</v>
      </c>
      <c r="Q2" s="21" t="s">
        <v>55</v>
      </c>
      <c r="R2" s="21" t="s">
        <v>1</v>
      </c>
      <c r="S2" s="21" t="s">
        <v>2</v>
      </c>
      <c r="T2" s="21" t="s">
        <v>3</v>
      </c>
      <c r="U2" s="21" t="s">
        <v>4</v>
      </c>
      <c r="V2" s="21" t="s">
        <v>5</v>
      </c>
      <c r="W2" s="21" t="s">
        <v>6</v>
      </c>
      <c r="X2" s="21" t="s">
        <v>7</v>
      </c>
      <c r="Y2" s="21" t="s">
        <v>8</v>
      </c>
      <c r="Z2" s="21" t="s">
        <v>9</v>
      </c>
      <c r="AA2" s="21" t="s">
        <v>10</v>
      </c>
      <c r="AB2" s="21" t="s">
        <v>11</v>
      </c>
      <c r="AC2" s="21" t="s">
        <v>12</v>
      </c>
      <c r="AD2" s="21" t="s">
        <v>13</v>
      </c>
      <c r="AE2" s="21" t="s">
        <v>14</v>
      </c>
      <c r="AF2" s="21" t="s">
        <v>15</v>
      </c>
      <c r="AG2" s="21" t="s">
        <v>16</v>
      </c>
      <c r="AH2" s="21" t="s">
        <v>17</v>
      </c>
      <c r="AI2" s="21" t="s">
        <v>18</v>
      </c>
      <c r="AJ2" s="21" t="s">
        <v>19</v>
      </c>
      <c r="AK2" s="21" t="s">
        <v>20</v>
      </c>
      <c r="AL2" s="21" t="s">
        <v>21</v>
      </c>
      <c r="AM2" s="21" t="s">
        <v>22</v>
      </c>
      <c r="AN2" s="21" t="s">
        <v>23</v>
      </c>
      <c r="AO2" s="21" t="s">
        <v>24</v>
      </c>
      <c r="AP2" s="21" t="s">
        <v>25</v>
      </c>
      <c r="AQ2" s="21" t="s">
        <v>26</v>
      </c>
      <c r="AR2" s="21" t="s">
        <v>58</v>
      </c>
      <c r="AS2" s="21" t="s">
        <v>59</v>
      </c>
      <c r="AT2" s="21" t="s">
        <v>62</v>
      </c>
      <c r="AU2" s="21" t="s">
        <v>64</v>
      </c>
      <c r="AV2" s="21" t="s">
        <v>65</v>
      </c>
      <c r="AW2" s="21" t="s">
        <v>66</v>
      </c>
      <c r="AX2" s="21" t="s">
        <v>67</v>
      </c>
      <c r="AY2" s="21" t="s">
        <v>69</v>
      </c>
    </row>
    <row r="3" spans="1:54" s="22" customFormat="1">
      <c r="A3" s="22" t="s">
        <v>61</v>
      </c>
      <c r="B3" s="54">
        <v>7584.1839815267031</v>
      </c>
      <c r="C3" s="54">
        <v>7104.4433727078849</v>
      </c>
      <c r="D3" s="54">
        <v>7677.0351422722933</v>
      </c>
      <c r="E3" s="54">
        <v>7882.91732908835</v>
      </c>
      <c r="F3" s="54">
        <v>8883.9562101547399</v>
      </c>
      <c r="G3" s="54">
        <v>10585.771004199576</v>
      </c>
      <c r="H3" s="54">
        <v>10320.948562930651</v>
      </c>
      <c r="I3" s="54">
        <v>10477.983444776584</v>
      </c>
      <c r="J3" s="54">
        <v>10636.611396865814</v>
      </c>
      <c r="K3" s="54">
        <v>10784.850693310704</v>
      </c>
      <c r="L3" s="54">
        <v>10652.567698965348</v>
      </c>
      <c r="M3" s="54">
        <v>11270.100148630258</v>
      </c>
      <c r="N3" s="54">
        <v>10490.833533662659</v>
      </c>
      <c r="O3" s="54">
        <v>10999.824122186659</v>
      </c>
      <c r="P3" s="54">
        <v>10723.70939440137</v>
      </c>
      <c r="Q3" s="54">
        <v>10453.618185686382</v>
      </c>
      <c r="R3" s="54">
        <v>10635.003949147211</v>
      </c>
      <c r="S3" s="54">
        <v>10522.739240299392</v>
      </c>
      <c r="T3" s="54">
        <v>12312.630265394639</v>
      </c>
      <c r="U3" s="54">
        <v>10760.345323032678</v>
      </c>
      <c r="V3" s="54">
        <v>11753.576931325264</v>
      </c>
      <c r="W3" s="54">
        <v>11388.021195825646</v>
      </c>
      <c r="X3" s="54">
        <v>13970.478933872306</v>
      </c>
      <c r="Y3" s="54">
        <v>14741.989609208031</v>
      </c>
      <c r="Z3" s="54">
        <v>15443.050097359072</v>
      </c>
      <c r="AA3" s="54">
        <v>15887.289188543496</v>
      </c>
      <c r="AB3" s="54">
        <v>15521.422767760363</v>
      </c>
      <c r="AC3" s="54">
        <v>15597.406590924229</v>
      </c>
      <c r="AD3" s="54">
        <v>14877.412124034083</v>
      </c>
      <c r="AE3" s="54">
        <v>15180.65788308073</v>
      </c>
      <c r="AF3" s="54">
        <v>15806.022733114771</v>
      </c>
      <c r="AG3" s="54">
        <v>16528.172425595181</v>
      </c>
      <c r="AH3" s="54">
        <v>16754.948079778103</v>
      </c>
      <c r="AI3" s="54">
        <v>16596.126913203661</v>
      </c>
      <c r="AJ3" s="54">
        <v>17721.718809749775</v>
      </c>
      <c r="AK3" s="54">
        <v>16862.320109844917</v>
      </c>
      <c r="AL3" s="54">
        <v>16264.916587536451</v>
      </c>
      <c r="AM3" s="54">
        <v>17074.051071333415</v>
      </c>
      <c r="AN3" s="54">
        <v>17163.429458013539</v>
      </c>
      <c r="AO3" s="54">
        <v>18416.186596523243</v>
      </c>
      <c r="AP3" s="54">
        <v>18943.973640270196</v>
      </c>
      <c r="AQ3" s="54">
        <v>18920.76048009023</v>
      </c>
      <c r="AR3" s="54">
        <v>19674.897662569929</v>
      </c>
      <c r="AS3" s="54">
        <v>19691.521756084912</v>
      </c>
      <c r="AT3" s="54">
        <v>20884.252606693823</v>
      </c>
      <c r="AU3" s="54">
        <v>19229.409808847904</v>
      </c>
      <c r="AV3" s="54">
        <v>20937.868546275477</v>
      </c>
      <c r="AW3" s="54">
        <v>20953.370777122116</v>
      </c>
      <c r="AX3" s="55">
        <v>23760.059466686904</v>
      </c>
      <c r="AY3" s="55">
        <v>24451.956623677383</v>
      </c>
    </row>
    <row r="4" spans="1:54" s="23" customFormat="1">
      <c r="A4" s="23" t="s">
        <v>60</v>
      </c>
      <c r="B4" s="52">
        <v>42683.659194944179</v>
      </c>
      <c r="C4" s="52">
        <v>42001.762285768833</v>
      </c>
      <c r="D4" s="52">
        <v>42085.689813007673</v>
      </c>
      <c r="E4" s="52">
        <v>42103.296602064191</v>
      </c>
      <c r="F4" s="52">
        <v>43900.661972782473</v>
      </c>
      <c r="G4" s="52">
        <v>46288.154333017701</v>
      </c>
      <c r="H4" s="52">
        <v>47019.629606871313</v>
      </c>
      <c r="I4" s="52">
        <v>47390.370954668047</v>
      </c>
      <c r="J4" s="52">
        <v>47373.549203709117</v>
      </c>
      <c r="K4" s="52">
        <v>47809.230208128916</v>
      </c>
      <c r="L4" s="52">
        <v>47893.711340302165</v>
      </c>
      <c r="M4" s="52">
        <v>47877.481562560024</v>
      </c>
      <c r="N4" s="52">
        <v>47881.293995246859</v>
      </c>
      <c r="O4" s="52">
        <v>50012.82228588064</v>
      </c>
      <c r="P4" s="52">
        <v>47748.389789826535</v>
      </c>
      <c r="Q4" s="52">
        <v>47505.815355160914</v>
      </c>
      <c r="R4" s="52">
        <v>47180.494964714017</v>
      </c>
      <c r="S4" s="52">
        <v>45995.764859943374</v>
      </c>
      <c r="T4" s="52">
        <v>48112.375169474923</v>
      </c>
      <c r="U4" s="52">
        <v>46303.690258161885</v>
      </c>
      <c r="V4" s="52">
        <v>47373.889868520491</v>
      </c>
      <c r="W4" s="52">
        <v>47939.435907915911</v>
      </c>
      <c r="X4" s="52">
        <v>49817.474070929078</v>
      </c>
      <c r="Y4" s="52">
        <v>50644.074030779826</v>
      </c>
      <c r="Z4" s="52">
        <v>51848.970014076651</v>
      </c>
      <c r="AA4" s="52">
        <v>52700.459826864724</v>
      </c>
      <c r="AB4" s="52">
        <v>52414.990017262651</v>
      </c>
      <c r="AC4" s="52">
        <v>52937.528498473912</v>
      </c>
      <c r="AD4" s="52">
        <v>52565.632627198051</v>
      </c>
      <c r="AE4" s="52">
        <v>52610.199863194503</v>
      </c>
      <c r="AF4" s="52">
        <v>52968.507612279522</v>
      </c>
      <c r="AG4" s="52">
        <v>55262.712077075288</v>
      </c>
      <c r="AH4" s="52">
        <v>54819.790877481908</v>
      </c>
      <c r="AI4" s="52">
        <v>55800.639759862373</v>
      </c>
      <c r="AJ4" s="52">
        <v>56218.058260184815</v>
      </c>
      <c r="AK4" s="52">
        <v>55607.8587571151</v>
      </c>
      <c r="AL4" s="52">
        <v>55967.929053423344</v>
      </c>
      <c r="AM4" s="52">
        <v>57423.053736215006</v>
      </c>
      <c r="AN4" s="52">
        <v>56994.471324591861</v>
      </c>
      <c r="AO4" s="52">
        <v>58713.910077320725</v>
      </c>
      <c r="AP4" s="52">
        <v>59204.432935794524</v>
      </c>
      <c r="AQ4" s="52">
        <v>59155.188609199089</v>
      </c>
      <c r="AR4" s="52">
        <v>61132.262606738579</v>
      </c>
      <c r="AS4" s="52">
        <v>60817.335281824307</v>
      </c>
      <c r="AT4" s="52">
        <v>62459.401803267196</v>
      </c>
      <c r="AU4" s="52">
        <v>60028.486201036256</v>
      </c>
      <c r="AV4" s="52">
        <v>63382.851914168896</v>
      </c>
      <c r="AW4" s="52">
        <v>63517.071149754178</v>
      </c>
      <c r="AX4" s="60">
        <v>69078.788515288688</v>
      </c>
      <c r="AY4" s="60">
        <v>69617.939960198099</v>
      </c>
    </row>
    <row r="5" spans="1:54" s="22" customFormat="1">
      <c r="A5" s="22" t="s">
        <v>57</v>
      </c>
      <c r="B5" s="44">
        <f>(B3/(B4/100))</f>
        <v>17.768354739429274</v>
      </c>
      <c r="C5" s="44">
        <f t="shared" ref="C5:AY5" si="0">(C3/(C4/100))</f>
        <v>16.914631639432507</v>
      </c>
      <c r="D5" s="44">
        <f t="shared" si="0"/>
        <v>18.241438304521996</v>
      </c>
      <c r="E5" s="44">
        <f t="shared" si="0"/>
        <v>18.722803118228693</v>
      </c>
      <c r="F5" s="44">
        <f t="shared" si="0"/>
        <v>20.236497152736817</v>
      </c>
      <c r="G5" s="44">
        <f t="shared" si="0"/>
        <v>22.869287308456503</v>
      </c>
      <c r="H5" s="44">
        <f t="shared" si="0"/>
        <v>21.950297459217708</v>
      </c>
      <c r="I5" s="44">
        <f t="shared" si="0"/>
        <v>22.109941816660292</v>
      </c>
      <c r="J5" s="44">
        <f t="shared" si="0"/>
        <v>22.452637760214554</v>
      </c>
      <c r="K5" s="44">
        <f t="shared" si="0"/>
        <v>22.558093168120024</v>
      </c>
      <c r="L5" s="44">
        <f t="shared" si="0"/>
        <v>22.242101104412217</v>
      </c>
      <c r="M5" s="44">
        <f t="shared" si="0"/>
        <v>23.539459012487878</v>
      </c>
      <c r="N5" s="44">
        <f t="shared" si="0"/>
        <v>21.910087757244145</v>
      </c>
      <c r="O5" s="44">
        <f t="shared" si="0"/>
        <v>21.994007975214934</v>
      </c>
      <c r="P5" s="44">
        <f t="shared" si="0"/>
        <v>22.458787493366337</v>
      </c>
      <c r="Q5" s="44">
        <f t="shared" si="0"/>
        <v>22.004923202630025</v>
      </c>
      <c r="R5" s="44">
        <f t="shared" si="0"/>
        <v>22.541102964479411</v>
      </c>
      <c r="S5" s="44">
        <f t="shared" si="0"/>
        <v>22.877626390910169</v>
      </c>
      <c r="T5" s="44">
        <f t="shared" si="0"/>
        <v>25.591399763623464</v>
      </c>
      <c r="U5" s="44">
        <f t="shared" si="0"/>
        <v>23.23863446528642</v>
      </c>
      <c r="V5" s="44">
        <f t="shared" si="0"/>
        <v>24.810242443560469</v>
      </c>
      <c r="W5" s="44">
        <f t="shared" si="0"/>
        <v>23.755017096363495</v>
      </c>
      <c r="X5" s="44">
        <f t="shared" si="0"/>
        <v>28.04333056706454</v>
      </c>
      <c r="Y5" s="44">
        <f t="shared" si="0"/>
        <v>29.109012044031701</v>
      </c>
      <c r="Z5" s="44">
        <f t="shared" si="0"/>
        <v>29.784680569674546</v>
      </c>
      <c r="AA5" s="44">
        <f t="shared" si="0"/>
        <v>30.146395763409927</v>
      </c>
      <c r="AB5" s="44">
        <f t="shared" si="0"/>
        <v>29.612564578660511</v>
      </c>
      <c r="AC5" s="44">
        <f t="shared" si="0"/>
        <v>29.463798241683826</v>
      </c>
      <c r="AD5" s="44">
        <f t="shared" si="0"/>
        <v>28.302545561558297</v>
      </c>
      <c r="AE5" s="44">
        <f t="shared" si="0"/>
        <v>28.854970942052905</v>
      </c>
      <c r="AF5" s="44">
        <f t="shared" si="0"/>
        <v>29.840415457449119</v>
      </c>
      <c r="AG5" s="44">
        <f t="shared" si="0"/>
        <v>29.908362808077939</v>
      </c>
      <c r="AH5" s="44">
        <f t="shared" si="0"/>
        <v>30.563684778046941</v>
      </c>
      <c r="AI5" s="44">
        <f t="shared" si="0"/>
        <v>29.741821930044111</v>
      </c>
      <c r="AJ5" s="44">
        <f t="shared" si="0"/>
        <v>31.523178420235094</v>
      </c>
      <c r="AK5" s="44">
        <f t="shared" si="0"/>
        <v>30.323627787029938</v>
      </c>
      <c r="AL5" s="44">
        <f t="shared" si="0"/>
        <v>29.061137088011634</v>
      </c>
      <c r="AM5" s="44">
        <f t="shared" si="0"/>
        <v>29.733791500825951</v>
      </c>
      <c r="AN5" s="44">
        <f t="shared" si="0"/>
        <v>30.114200656876516</v>
      </c>
      <c r="AO5" s="44">
        <f t="shared" si="0"/>
        <v>31.365968596318741</v>
      </c>
      <c r="AP5" s="44">
        <f t="shared" si="0"/>
        <v>31.99755947466701</v>
      </c>
      <c r="AQ5" s="44">
        <f t="shared" si="0"/>
        <v>31.984955039341898</v>
      </c>
      <c r="AR5" s="44">
        <f t="shared" si="0"/>
        <v>32.184147655613145</v>
      </c>
      <c r="AS5" s="44">
        <f t="shared" si="0"/>
        <v>32.37813966171889</v>
      </c>
      <c r="AT5" s="44">
        <f t="shared" si="0"/>
        <v>33.436523571702516</v>
      </c>
      <c r="AU5" s="44">
        <f t="shared" si="0"/>
        <v>32.033807656665431</v>
      </c>
      <c r="AV5" s="44">
        <f t="shared" si="0"/>
        <v>33.033964099041953</v>
      </c>
      <c r="AW5" s="44">
        <f t="shared" si="0"/>
        <v>32.98856574749859</v>
      </c>
      <c r="AX5" s="44">
        <f t="shared" si="0"/>
        <v>34.395593752238817</v>
      </c>
      <c r="AY5" s="44">
        <f t="shared" si="0"/>
        <v>35.123068332181376</v>
      </c>
    </row>
    <row r="6" spans="1:54" s="23" customFormat="1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</row>
    <row r="7" spans="1:54" s="23" customFormat="1">
      <c r="A7" s="24" t="s">
        <v>28</v>
      </c>
      <c r="B7" s="21" t="s">
        <v>40</v>
      </c>
      <c r="C7" s="21" t="s">
        <v>41</v>
      </c>
      <c r="D7" s="21" t="s">
        <v>42</v>
      </c>
      <c r="E7" s="21" t="s">
        <v>43</v>
      </c>
      <c r="F7" s="21" t="s">
        <v>44</v>
      </c>
      <c r="G7" s="21" t="s">
        <v>45</v>
      </c>
      <c r="H7" s="21" t="s">
        <v>46</v>
      </c>
      <c r="I7" s="21" t="s">
        <v>47</v>
      </c>
      <c r="J7" s="21" t="s">
        <v>48</v>
      </c>
      <c r="K7" s="21" t="s">
        <v>49</v>
      </c>
      <c r="L7" s="21" t="s">
        <v>50</v>
      </c>
      <c r="M7" s="21" t="s">
        <v>51</v>
      </c>
      <c r="N7" s="21" t="s">
        <v>52</v>
      </c>
      <c r="O7" s="21" t="s">
        <v>53</v>
      </c>
      <c r="P7" s="21" t="s">
        <v>54</v>
      </c>
      <c r="Q7" s="21" t="s">
        <v>55</v>
      </c>
      <c r="R7" s="21" t="s">
        <v>1</v>
      </c>
      <c r="S7" s="21" t="s">
        <v>2</v>
      </c>
      <c r="T7" s="21" t="s">
        <v>3</v>
      </c>
      <c r="U7" s="21" t="s">
        <v>4</v>
      </c>
      <c r="V7" s="21" t="s">
        <v>5</v>
      </c>
      <c r="W7" s="21" t="s">
        <v>6</v>
      </c>
      <c r="X7" s="21" t="s">
        <v>7</v>
      </c>
      <c r="Y7" s="21" t="s">
        <v>8</v>
      </c>
      <c r="Z7" s="21" t="s">
        <v>9</v>
      </c>
      <c r="AA7" s="21" t="s">
        <v>10</v>
      </c>
      <c r="AB7" s="21" t="s">
        <v>11</v>
      </c>
      <c r="AC7" s="21" t="s">
        <v>12</v>
      </c>
      <c r="AD7" s="21" t="s">
        <v>13</v>
      </c>
      <c r="AE7" s="21" t="s">
        <v>14</v>
      </c>
      <c r="AF7" s="21" t="s">
        <v>15</v>
      </c>
      <c r="AG7" s="21" t="s">
        <v>16</v>
      </c>
      <c r="AH7" s="21" t="s">
        <v>17</v>
      </c>
      <c r="AI7" s="21" t="s">
        <v>18</v>
      </c>
      <c r="AJ7" s="21" t="s">
        <v>19</v>
      </c>
      <c r="AK7" s="21" t="s">
        <v>20</v>
      </c>
      <c r="AL7" s="21" t="s">
        <v>21</v>
      </c>
      <c r="AM7" s="21" t="s">
        <v>22</v>
      </c>
      <c r="AN7" s="21" t="s">
        <v>23</v>
      </c>
      <c r="AO7" s="21" t="s">
        <v>24</v>
      </c>
      <c r="AP7" s="21" t="s">
        <v>25</v>
      </c>
      <c r="AQ7" s="21" t="s">
        <v>26</v>
      </c>
      <c r="AR7" s="21" t="s">
        <v>58</v>
      </c>
      <c r="AS7" s="21" t="s">
        <v>59</v>
      </c>
      <c r="AT7" s="21" t="s">
        <v>62</v>
      </c>
      <c r="AU7" s="46" t="s">
        <v>64</v>
      </c>
      <c r="AV7" s="46" t="s">
        <v>65</v>
      </c>
      <c r="AW7" s="21" t="s">
        <v>66</v>
      </c>
      <c r="AX7" s="21" t="s">
        <v>67</v>
      </c>
      <c r="AY7" s="21" t="s">
        <v>69</v>
      </c>
    </row>
    <row r="8" spans="1:54" s="23" customFormat="1">
      <c r="A8" s="23" t="s">
        <v>29</v>
      </c>
      <c r="B8" s="52">
        <v>1142.3863693496219</v>
      </c>
      <c r="C8" s="52">
        <v>958.75370139975291</v>
      </c>
      <c r="D8" s="52">
        <v>1162.3456714666913</v>
      </c>
      <c r="E8" s="52">
        <v>1273.776428713167</v>
      </c>
      <c r="F8" s="52">
        <v>1354.2078755567543</v>
      </c>
      <c r="G8" s="52">
        <v>1395.8437039689725</v>
      </c>
      <c r="H8" s="52">
        <v>1416.0881445983614</v>
      </c>
      <c r="I8" s="52">
        <v>1421.4186667423253</v>
      </c>
      <c r="J8" s="52">
        <v>1307.8547403705466</v>
      </c>
      <c r="K8" s="52">
        <v>1256.4992675751876</v>
      </c>
      <c r="L8" s="52">
        <v>1312.6107555994729</v>
      </c>
      <c r="M8" s="52">
        <v>1337.7159524571207</v>
      </c>
      <c r="N8" s="52">
        <v>1424.0210962460901</v>
      </c>
      <c r="O8" s="52">
        <v>1401.503971965082</v>
      </c>
      <c r="P8" s="52">
        <v>1321.0625072038049</v>
      </c>
      <c r="Q8" s="52">
        <v>1252.5162987854048</v>
      </c>
      <c r="R8" s="52">
        <v>1287.1226516861357</v>
      </c>
      <c r="S8" s="52">
        <v>1313.9779741742291</v>
      </c>
      <c r="T8" s="52">
        <v>1293.4825234375485</v>
      </c>
      <c r="U8" s="52">
        <v>1364.3586057605355</v>
      </c>
      <c r="V8" s="52">
        <v>1419.7280669707043</v>
      </c>
      <c r="W8" s="52">
        <v>1523.2653288978906</v>
      </c>
      <c r="X8" s="52">
        <v>1590.3897367360903</v>
      </c>
      <c r="Y8" s="52">
        <v>1804.9577863847339</v>
      </c>
      <c r="Z8" s="52">
        <v>1595.0274829920149</v>
      </c>
      <c r="AA8" s="52">
        <v>1716.1531009197972</v>
      </c>
      <c r="AB8" s="52">
        <v>1687.7669612873144</v>
      </c>
      <c r="AC8" s="52">
        <v>1631.9233893472472</v>
      </c>
      <c r="AD8" s="52">
        <v>1547.1187482218065</v>
      </c>
      <c r="AE8" s="52">
        <v>1516.7560944537336</v>
      </c>
      <c r="AF8" s="52">
        <v>1425.5999146668123</v>
      </c>
      <c r="AG8" s="52">
        <v>1435.1925346931027</v>
      </c>
      <c r="AH8" s="52">
        <v>1526.2089580469649</v>
      </c>
      <c r="AI8" s="52">
        <v>1531.8835257140063</v>
      </c>
      <c r="AJ8" s="52">
        <v>1520.9993196830574</v>
      </c>
      <c r="AK8" s="52">
        <v>1505.8493800304846</v>
      </c>
      <c r="AL8" s="52">
        <v>1361.3461293397725</v>
      </c>
      <c r="AM8" s="52">
        <v>1441.6896178691584</v>
      </c>
      <c r="AN8" s="52">
        <v>1546.7188672783539</v>
      </c>
      <c r="AO8" s="52">
        <v>1321.1160380881565</v>
      </c>
      <c r="AP8" s="52">
        <v>1560.0935641083065</v>
      </c>
      <c r="AQ8" s="52">
        <v>1528.831369332295</v>
      </c>
      <c r="AR8" s="52">
        <v>1438.5478003181206</v>
      </c>
      <c r="AS8" s="52">
        <v>1544.0087888650128</v>
      </c>
      <c r="AT8" s="52">
        <v>1389.5188363959389</v>
      </c>
      <c r="AU8" s="52">
        <v>1296.5739863880167</v>
      </c>
      <c r="AV8" s="52">
        <v>1449.8439192344679</v>
      </c>
      <c r="AW8" s="52">
        <v>1329.5754365517969</v>
      </c>
      <c r="AX8" s="53">
        <v>1497.4650610285146</v>
      </c>
      <c r="AY8" s="53">
        <v>1509.8579278230497</v>
      </c>
      <c r="AZ8" s="26"/>
      <c r="BA8" s="34"/>
      <c r="BB8" s="62"/>
    </row>
    <row r="9" spans="1:54" s="23" customFormat="1">
      <c r="A9" s="23" t="s">
        <v>30</v>
      </c>
      <c r="B9" s="5">
        <v>2862.2037910613712</v>
      </c>
      <c r="C9" s="5">
        <v>2825.9246304045073</v>
      </c>
      <c r="D9" s="5">
        <v>3031.5280079728277</v>
      </c>
      <c r="E9" s="5">
        <v>3081.4515056651385</v>
      </c>
      <c r="F9" s="5">
        <v>3308.0253699302239</v>
      </c>
      <c r="G9" s="5">
        <v>3829.6808718369211</v>
      </c>
      <c r="H9" s="5">
        <v>4218.9409927061488</v>
      </c>
      <c r="I9" s="5">
        <v>3957.7874213701084</v>
      </c>
      <c r="J9" s="5">
        <v>4483.6198294016986</v>
      </c>
      <c r="K9" s="5">
        <v>4345.8621930595464</v>
      </c>
      <c r="L9" s="5">
        <v>4402.151316856728</v>
      </c>
      <c r="M9" s="5">
        <v>4672.5514755358399</v>
      </c>
      <c r="N9" s="5">
        <v>4142.7456860692273</v>
      </c>
      <c r="O9" s="5">
        <v>4474.087750653599</v>
      </c>
      <c r="P9" s="5">
        <v>4056.5271061627868</v>
      </c>
      <c r="Q9" s="5">
        <v>3976.2110276264821</v>
      </c>
      <c r="R9" s="5">
        <v>3961.5994968173054</v>
      </c>
      <c r="S9" s="5">
        <v>3947.2428193984224</v>
      </c>
      <c r="T9" s="5">
        <v>5718.2346259350606</v>
      </c>
      <c r="U9" s="5">
        <v>4041.9273894379508</v>
      </c>
      <c r="V9" s="5">
        <v>4476.7850205419199</v>
      </c>
      <c r="W9" s="5">
        <v>4362.1223626185192</v>
      </c>
      <c r="X9" s="5">
        <v>6331.3382989784486</v>
      </c>
      <c r="Y9" s="5">
        <v>6685.3478304870869</v>
      </c>
      <c r="Z9" s="5">
        <v>6804.5956341037499</v>
      </c>
      <c r="AA9" s="5">
        <v>7153.2795215331762</v>
      </c>
      <c r="AB9" s="5">
        <v>6970.7173626609938</v>
      </c>
      <c r="AC9" s="5">
        <v>6820.9588035216702</v>
      </c>
      <c r="AD9" s="5">
        <v>6556.5976226369175</v>
      </c>
      <c r="AE9" s="5">
        <v>6605.9189409607307</v>
      </c>
      <c r="AF9" s="5">
        <v>6955.5930909897779</v>
      </c>
      <c r="AG9" s="5">
        <v>7673.4188895949592</v>
      </c>
      <c r="AH9" s="5">
        <v>7528.5426655337506</v>
      </c>
      <c r="AI9" s="5">
        <v>7291.4246653749833</v>
      </c>
      <c r="AJ9" s="5">
        <v>8098.3260090297272</v>
      </c>
      <c r="AK9" s="5">
        <v>7223.074445686022</v>
      </c>
      <c r="AL9" s="5">
        <v>6942.5128298364425</v>
      </c>
      <c r="AM9" s="5">
        <v>7473.4794950069299</v>
      </c>
      <c r="AN9" s="5">
        <v>7697.7016117822604</v>
      </c>
      <c r="AO9" s="5">
        <v>8020.1931465821644</v>
      </c>
      <c r="AP9" s="5">
        <v>8281.2881641590157</v>
      </c>
      <c r="AQ9" s="5">
        <v>7959.627453960803</v>
      </c>
      <c r="AR9" s="5">
        <v>8084.7482716339182</v>
      </c>
      <c r="AS9" s="5">
        <v>8133.8131385007973</v>
      </c>
      <c r="AT9" s="5">
        <v>8362.2277886540251</v>
      </c>
      <c r="AU9" s="5">
        <v>8272.2833608590518</v>
      </c>
      <c r="AV9" s="5">
        <v>8704.2364914027075</v>
      </c>
      <c r="AW9" s="5">
        <v>8663.7048004791377</v>
      </c>
      <c r="AX9" s="5">
        <v>10906.394211627538</v>
      </c>
      <c r="AY9" s="5">
        <v>11225.686832590904</v>
      </c>
      <c r="AZ9" s="26"/>
      <c r="BA9" s="34"/>
      <c r="BB9" s="62"/>
    </row>
    <row r="10" spans="1:54" s="23" customFormat="1">
      <c r="A10" s="23" t="s">
        <v>31</v>
      </c>
      <c r="B10" s="5">
        <v>342.59714484060959</v>
      </c>
      <c r="C10" s="5">
        <v>163.78153262487953</v>
      </c>
      <c r="D10" s="5">
        <v>220.94660959327595</v>
      </c>
      <c r="E10" s="5">
        <v>119.98303866540773</v>
      </c>
      <c r="F10" s="5">
        <v>662.45624545238525</v>
      </c>
      <c r="G10" s="5">
        <v>900.07348080213069</v>
      </c>
      <c r="H10" s="5">
        <v>601.7329279185451</v>
      </c>
      <c r="I10" s="5">
        <v>873.85570378709394</v>
      </c>
      <c r="J10" s="5">
        <v>713.56126794919601</v>
      </c>
      <c r="K10" s="5">
        <v>899.6809549805248</v>
      </c>
      <c r="L10" s="5">
        <v>763.70737792072168</v>
      </c>
      <c r="M10" s="5">
        <v>636.08856436948065</v>
      </c>
      <c r="N10" s="5">
        <v>573.77696894168275</v>
      </c>
      <c r="O10" s="5">
        <v>529.50222686970528</v>
      </c>
      <c r="P10" s="5">
        <v>610.25530335301971</v>
      </c>
      <c r="Q10" s="5">
        <v>592.44360815362506</v>
      </c>
      <c r="R10" s="5">
        <v>761.26140276975627</v>
      </c>
      <c r="S10" s="5">
        <v>671.75438809945683</v>
      </c>
      <c r="T10" s="5">
        <v>741.4591171466451</v>
      </c>
      <c r="U10" s="5">
        <v>760.33278973175061</v>
      </c>
      <c r="V10" s="5">
        <v>860.01158618132467</v>
      </c>
      <c r="W10" s="5">
        <v>823.30493012557542</v>
      </c>
      <c r="X10" s="5">
        <v>963.69944777804039</v>
      </c>
      <c r="Y10" s="5">
        <v>1027.8963606194873</v>
      </c>
      <c r="Z10" s="5">
        <v>1022.3573510164535</v>
      </c>
      <c r="AA10" s="5">
        <v>1204.9502281650557</v>
      </c>
      <c r="AB10" s="5">
        <v>1107.5342982827601</v>
      </c>
      <c r="AC10" s="5">
        <v>1369.5459222987736</v>
      </c>
      <c r="AD10" s="5">
        <v>1119.584245265884</v>
      </c>
      <c r="AE10" s="5">
        <v>1160.68237084765</v>
      </c>
      <c r="AF10" s="5">
        <v>1360.9490939263123</v>
      </c>
      <c r="AG10" s="5">
        <v>1150.5166271525791</v>
      </c>
      <c r="AH10" s="5">
        <v>1342.621889854034</v>
      </c>
      <c r="AI10" s="5">
        <v>1295.5891068445742</v>
      </c>
      <c r="AJ10" s="5">
        <v>1288.4715292098474</v>
      </c>
      <c r="AK10" s="5">
        <v>1200.4941190350844</v>
      </c>
      <c r="AL10" s="5">
        <v>1245.3444602976926</v>
      </c>
      <c r="AM10" s="5">
        <v>1387.6045759034164</v>
      </c>
      <c r="AN10" s="5">
        <v>1260.6712318597556</v>
      </c>
      <c r="AO10" s="5">
        <v>1777.3598900664722</v>
      </c>
      <c r="AP10" s="5">
        <v>1618.1331027675101</v>
      </c>
      <c r="AQ10" s="5">
        <v>1675.5477395325256</v>
      </c>
      <c r="AR10" s="5">
        <v>1932.5840387264413</v>
      </c>
      <c r="AS10" s="5">
        <v>1971.1830204197288</v>
      </c>
      <c r="AT10" s="5">
        <v>2315.0346680338725</v>
      </c>
      <c r="AU10" s="5">
        <v>1846.583508006818</v>
      </c>
      <c r="AV10" s="5">
        <v>2195.5662598821696</v>
      </c>
      <c r="AW10" s="5">
        <v>2081.8943126143017</v>
      </c>
      <c r="AX10" s="5">
        <v>2124.9430150735238</v>
      </c>
      <c r="AY10" s="5">
        <v>2217.1223376937533</v>
      </c>
      <c r="AZ10" s="26"/>
      <c r="BA10" s="34"/>
      <c r="BB10" s="62"/>
    </row>
    <row r="11" spans="1:54" s="23" customFormat="1">
      <c r="A11" s="23" t="s">
        <v>32</v>
      </c>
      <c r="B11" s="5">
        <v>501.53120369244982</v>
      </c>
      <c r="C11" s="5">
        <v>458.67142763357043</v>
      </c>
      <c r="D11" s="5">
        <v>483.68881883426167</v>
      </c>
      <c r="E11" s="5">
        <v>545.20760655993854</v>
      </c>
      <c r="F11" s="5">
        <v>610.83673975191391</v>
      </c>
      <c r="G11" s="5">
        <v>672.58508833329824</v>
      </c>
      <c r="H11" s="5">
        <v>701.03117875789872</v>
      </c>
      <c r="I11" s="5">
        <v>662.18987018350458</v>
      </c>
      <c r="J11" s="5">
        <v>639.6495169133517</v>
      </c>
      <c r="K11" s="5">
        <v>725.07401125048978</v>
      </c>
      <c r="L11" s="5">
        <v>692.72379355551197</v>
      </c>
      <c r="M11" s="5">
        <v>630.43855274484395</v>
      </c>
      <c r="N11" s="5">
        <v>651.9867725390709</v>
      </c>
      <c r="O11" s="5">
        <v>700.34813827207029</v>
      </c>
      <c r="P11" s="5">
        <v>667.77198149398419</v>
      </c>
      <c r="Q11" s="5">
        <v>682.17122711130344</v>
      </c>
      <c r="R11" s="5">
        <v>609.13677630648635</v>
      </c>
      <c r="S11" s="5">
        <v>550.39340009748878</v>
      </c>
      <c r="T11" s="5">
        <v>602.033799896191</v>
      </c>
      <c r="U11" s="5">
        <v>667.03874361245903</v>
      </c>
      <c r="V11" s="5">
        <v>676.10147088787653</v>
      </c>
      <c r="W11" s="5">
        <v>593.00447886466463</v>
      </c>
      <c r="X11" s="5">
        <v>691.15701017517836</v>
      </c>
      <c r="Y11" s="5">
        <v>725.51537134634077</v>
      </c>
      <c r="Z11" s="5">
        <v>838.56642499784721</v>
      </c>
      <c r="AA11" s="5">
        <v>871.00955629909186</v>
      </c>
      <c r="AB11" s="5">
        <v>836.55741930904765</v>
      </c>
      <c r="AC11" s="5">
        <v>889.39311958302187</v>
      </c>
      <c r="AD11" s="5">
        <v>680.02963247998821</v>
      </c>
      <c r="AE11" s="5">
        <v>675.41402384676792</v>
      </c>
      <c r="AF11" s="5">
        <v>671.6345349627519</v>
      </c>
      <c r="AG11" s="5">
        <v>717.09804461886984</v>
      </c>
      <c r="AH11" s="5">
        <v>750.60310554235298</v>
      </c>
      <c r="AI11" s="5">
        <v>666.54938201126311</v>
      </c>
      <c r="AJ11" s="5">
        <v>694.17117894694434</v>
      </c>
      <c r="AK11" s="5">
        <v>687.98643013507308</v>
      </c>
      <c r="AL11" s="5">
        <v>643.08939530507882</v>
      </c>
      <c r="AM11" s="5">
        <v>679.43166731064446</v>
      </c>
      <c r="AN11" s="5">
        <v>647.62805602904973</v>
      </c>
      <c r="AO11" s="5">
        <v>648.26763884287777</v>
      </c>
      <c r="AP11" s="5">
        <v>632.06427947866632</v>
      </c>
      <c r="AQ11" s="5">
        <v>655.41063298443282</v>
      </c>
      <c r="AR11" s="5">
        <v>685.70267701314992</v>
      </c>
      <c r="AS11" s="5">
        <v>591.76936145968762</v>
      </c>
      <c r="AT11" s="5">
        <v>568.97882135319401</v>
      </c>
      <c r="AU11" s="5">
        <v>608.0137600834089</v>
      </c>
      <c r="AV11" s="5">
        <v>571.91597674583352</v>
      </c>
      <c r="AW11" s="5">
        <v>610.68646518528658</v>
      </c>
      <c r="AX11" s="5">
        <v>641.96259041176006</v>
      </c>
      <c r="AY11" s="5">
        <v>561.44401506458996</v>
      </c>
      <c r="AZ11" s="26"/>
      <c r="BA11" s="34"/>
      <c r="BB11" s="62"/>
    </row>
    <row r="12" spans="1:54" s="23" customFormat="1">
      <c r="A12" s="23" t="s">
        <v>33</v>
      </c>
      <c r="B12" s="5">
        <v>2622.6943775077089</v>
      </c>
      <c r="C12" s="5">
        <v>2584.7821374208893</v>
      </c>
      <c r="D12" s="5">
        <v>2659.2128442419203</v>
      </c>
      <c r="E12" s="5">
        <v>2665.8361898293501</v>
      </c>
      <c r="F12" s="5">
        <v>2799.646744024265</v>
      </c>
      <c r="G12" s="5">
        <v>3347.7793118021236</v>
      </c>
      <c r="H12" s="5">
        <v>3069.7773066769932</v>
      </c>
      <c r="I12" s="5">
        <v>3167.4534941427873</v>
      </c>
      <c r="J12" s="5">
        <v>3153.2192620304377</v>
      </c>
      <c r="K12" s="5">
        <v>3226.8465468878026</v>
      </c>
      <c r="L12" s="5">
        <v>3141.945789775511</v>
      </c>
      <c r="M12" s="5">
        <v>3246.6007498743575</v>
      </c>
      <c r="N12" s="5">
        <v>3342.1354232115314</v>
      </c>
      <c r="O12" s="5">
        <v>3522.132003417611</v>
      </c>
      <c r="P12" s="5">
        <v>3697.0327610092372</v>
      </c>
      <c r="Q12" s="5">
        <v>3553.2249690973786</v>
      </c>
      <c r="R12" s="5">
        <v>3594.4211551178273</v>
      </c>
      <c r="S12" s="5">
        <v>3613.0031000220824</v>
      </c>
      <c r="T12" s="5">
        <v>3547.7181405383481</v>
      </c>
      <c r="U12" s="5">
        <v>3491.1747927722208</v>
      </c>
      <c r="V12" s="5">
        <v>3854.6133189778398</v>
      </c>
      <c r="W12" s="5">
        <v>3617.6208146205267</v>
      </c>
      <c r="X12" s="5">
        <v>3871.795633295334</v>
      </c>
      <c r="Y12" s="5">
        <v>3900.9653107641266</v>
      </c>
      <c r="Z12" s="5">
        <v>4784.7013665249797</v>
      </c>
      <c r="AA12" s="5">
        <v>4519.0453690621898</v>
      </c>
      <c r="AB12" s="5">
        <v>4420.7145805821947</v>
      </c>
      <c r="AC12" s="5">
        <v>4402.3623417898571</v>
      </c>
      <c r="AD12" s="5">
        <v>4479.1504477556064</v>
      </c>
      <c r="AE12" s="5">
        <v>4661.4044703650588</v>
      </c>
      <c r="AF12" s="5">
        <v>4758.9793048417914</v>
      </c>
      <c r="AG12" s="5">
        <v>4928.0880862436534</v>
      </c>
      <c r="AH12" s="5">
        <v>4888.2484632225742</v>
      </c>
      <c r="AI12" s="5">
        <v>5098.1281199841324</v>
      </c>
      <c r="AJ12" s="5">
        <v>5398.7200736949899</v>
      </c>
      <c r="AK12" s="5">
        <v>5482.4273272422306</v>
      </c>
      <c r="AL12" s="5">
        <v>5310.9704428928499</v>
      </c>
      <c r="AM12" s="5">
        <v>5292.2936559179461</v>
      </c>
      <c r="AN12" s="5">
        <v>5224.4872541547365</v>
      </c>
      <c r="AO12" s="5">
        <v>5725.4140887091189</v>
      </c>
      <c r="AP12" s="5">
        <v>5886.4516974582448</v>
      </c>
      <c r="AQ12" s="5">
        <v>5922.3119925472502</v>
      </c>
      <c r="AR12" s="5">
        <v>6238.8535097259473</v>
      </c>
      <c r="AS12" s="5">
        <v>6097.2534419193653</v>
      </c>
      <c r="AT12" s="5">
        <v>6707.9459585335289</v>
      </c>
      <c r="AU12" s="5">
        <v>5856.8876418412192</v>
      </c>
      <c r="AV12" s="5">
        <v>6352.20439398914</v>
      </c>
      <c r="AW12" s="5">
        <v>6401.1472628126739</v>
      </c>
      <c r="AX12" s="5">
        <v>6693.1675210244139</v>
      </c>
      <c r="AY12" s="5">
        <v>7039.6342209572031</v>
      </c>
      <c r="AZ12" s="26"/>
      <c r="BA12" s="34"/>
      <c r="BB12" s="62"/>
    </row>
    <row r="13" spans="1:54" s="23" customFormat="1">
      <c r="A13" s="23" t="s">
        <v>34</v>
      </c>
      <c r="B13" s="5">
        <v>112.77109507494171</v>
      </c>
      <c r="C13" s="5">
        <v>112.52994322428461</v>
      </c>
      <c r="D13" s="5">
        <v>119.31319016331615</v>
      </c>
      <c r="E13" s="5">
        <v>196.66255965534779</v>
      </c>
      <c r="F13" s="5">
        <v>148.78323543919709</v>
      </c>
      <c r="G13" s="5">
        <v>439.80854745613067</v>
      </c>
      <c r="H13" s="5">
        <v>313.37801227270438</v>
      </c>
      <c r="I13" s="5">
        <v>395.2782885507645</v>
      </c>
      <c r="J13" s="5">
        <v>338.70678020058381</v>
      </c>
      <c r="K13" s="5">
        <v>330.88771955715316</v>
      </c>
      <c r="L13" s="5">
        <v>339.42866525740175</v>
      </c>
      <c r="M13" s="5">
        <v>746.7048536486152</v>
      </c>
      <c r="N13" s="5">
        <v>356.16758665505603</v>
      </c>
      <c r="O13" s="5">
        <v>372.25003100859226</v>
      </c>
      <c r="P13" s="5">
        <v>371.05973517853852</v>
      </c>
      <c r="Q13" s="5">
        <v>397.05105491218831</v>
      </c>
      <c r="R13" s="5">
        <v>421.46246644970097</v>
      </c>
      <c r="S13" s="5">
        <v>426.36755850771294</v>
      </c>
      <c r="T13" s="5">
        <v>409.70205844084376</v>
      </c>
      <c r="U13" s="5">
        <v>435.51300171776165</v>
      </c>
      <c r="V13" s="5">
        <v>466.33746776559838</v>
      </c>
      <c r="W13" s="5">
        <v>468.70328069846909</v>
      </c>
      <c r="X13" s="5">
        <v>522.09880690921329</v>
      </c>
      <c r="Y13" s="5">
        <v>597.30694960625647</v>
      </c>
      <c r="Z13" s="5">
        <v>397.80183772402648</v>
      </c>
      <c r="AA13" s="5">
        <v>422.85141256418615</v>
      </c>
      <c r="AB13" s="5">
        <v>498.13214563805269</v>
      </c>
      <c r="AC13" s="5">
        <v>483.22301438365861</v>
      </c>
      <c r="AD13" s="5">
        <v>494.9314276738811</v>
      </c>
      <c r="AE13" s="5">
        <v>560.48198260678998</v>
      </c>
      <c r="AF13" s="5">
        <v>633.26679372732281</v>
      </c>
      <c r="AG13" s="5">
        <v>623.85824329201853</v>
      </c>
      <c r="AH13" s="5">
        <v>718.72299757842552</v>
      </c>
      <c r="AI13" s="5">
        <v>712.55211327470272</v>
      </c>
      <c r="AJ13" s="5">
        <v>721.03069918520998</v>
      </c>
      <c r="AK13" s="5">
        <v>762.48840771602318</v>
      </c>
      <c r="AL13" s="5">
        <v>761.65332986461567</v>
      </c>
      <c r="AM13" s="5">
        <v>799.55205932532226</v>
      </c>
      <c r="AN13" s="5">
        <v>786.22243690938228</v>
      </c>
      <c r="AO13" s="5">
        <v>923.83579423445349</v>
      </c>
      <c r="AP13" s="5">
        <v>965.94283229845178</v>
      </c>
      <c r="AQ13" s="5">
        <v>1179.0312917329234</v>
      </c>
      <c r="AR13" s="5">
        <v>1294.4613651523518</v>
      </c>
      <c r="AS13" s="5">
        <v>1353.4940049203233</v>
      </c>
      <c r="AT13" s="5">
        <v>1540.5465337232652</v>
      </c>
      <c r="AU13" s="5">
        <v>1349.0675516693875</v>
      </c>
      <c r="AV13" s="5">
        <v>1664.1015050211558</v>
      </c>
      <c r="AW13" s="5">
        <v>1866.3624994789197</v>
      </c>
      <c r="AX13" s="5">
        <v>1896.127067521151</v>
      </c>
      <c r="AY13" s="5">
        <v>1898.2112895478813</v>
      </c>
      <c r="AZ13" s="26"/>
      <c r="BA13" s="34"/>
      <c r="BB13" s="62"/>
    </row>
    <row r="14" spans="1:5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54">
      <c r="AU15" s="5"/>
      <c r="AY15" s="5"/>
    </row>
    <row r="16" spans="1:54">
      <c r="I16" s="9">
        <v>2020</v>
      </c>
      <c r="J16" s="9">
        <v>2019</v>
      </c>
      <c r="K16" s="10" t="s">
        <v>35</v>
      </c>
      <c r="L16" s="9" t="s">
        <v>35</v>
      </c>
    </row>
    <row r="17" spans="9:12">
      <c r="I17" s="7" t="s">
        <v>37</v>
      </c>
      <c r="J17" s="7" t="s">
        <v>37</v>
      </c>
      <c r="K17" s="10" t="s">
        <v>37</v>
      </c>
      <c r="L17" s="9" t="s">
        <v>38</v>
      </c>
    </row>
    <row r="18" spans="9:12">
      <c r="I18" s="5">
        <f>SUM(AT3:AW3)</f>
        <v>82004.901738939312</v>
      </c>
      <c r="J18" s="5">
        <f>SUM(AP3:AS3)</f>
        <v>77231.153539015271</v>
      </c>
      <c r="K18" s="5">
        <f>(I18-J18)</f>
        <v>4773.7481999240408</v>
      </c>
      <c r="L18" s="6">
        <f>(K18/(J18/100))</f>
        <v>6.1811173097556562</v>
      </c>
    </row>
    <row r="20" spans="9:12">
      <c r="I20" s="9" t="s">
        <v>70</v>
      </c>
      <c r="J20" s="9" t="s">
        <v>68</v>
      </c>
      <c r="K20" s="9" t="s">
        <v>35</v>
      </c>
      <c r="L20" s="9" t="s">
        <v>35</v>
      </c>
    </row>
    <row r="21" spans="9:12">
      <c r="I21" s="7" t="s">
        <v>37</v>
      </c>
      <c r="J21" s="7" t="s">
        <v>37</v>
      </c>
      <c r="K21" s="19" t="s">
        <v>37</v>
      </c>
      <c r="L21" s="9" t="s">
        <v>38</v>
      </c>
    </row>
    <row r="22" spans="9:12">
      <c r="I22" s="5">
        <f>SUM(AY3)</f>
        <v>24451.956623677383</v>
      </c>
      <c r="J22" s="5">
        <f>SUM(AU3)</f>
        <v>19229.409808847904</v>
      </c>
      <c r="K22" s="5">
        <f>(I22-J22)</f>
        <v>5222.5468148294785</v>
      </c>
      <c r="L22" s="6">
        <f>(K22/(J22/100))</f>
        <v>27.159163316736127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AQ19"/>
  <sheetViews>
    <sheetView workbookViewId="0"/>
  </sheetViews>
  <sheetFormatPr defaultRowHeight="15"/>
  <cols>
    <col min="1" max="1" width="47.5703125" customWidth="1"/>
    <col min="2" max="30" width="10.28515625" customWidth="1"/>
  </cols>
  <sheetData>
    <row r="1" spans="1:43" s="4" customFormat="1" ht="18.75">
      <c r="A1" s="3" t="s">
        <v>0</v>
      </c>
    </row>
    <row r="2" spans="1:43" s="9" customFormat="1">
      <c r="A2" s="13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  <c r="AG2" s="9" t="s">
        <v>66</v>
      </c>
      <c r="AH2" s="9" t="s">
        <v>67</v>
      </c>
      <c r="AI2" s="9" t="s">
        <v>69</v>
      </c>
    </row>
    <row r="3" spans="1:43" s="8" customFormat="1">
      <c r="A3" s="2" t="s">
        <v>27</v>
      </c>
      <c r="B3" s="28">
        <v>79342.591986398926</v>
      </c>
      <c r="C3" s="28">
        <v>79104.370498119722</v>
      </c>
      <c r="D3" s="28">
        <v>79274.617822692162</v>
      </c>
      <c r="E3" s="28">
        <v>79375.620576955378</v>
      </c>
      <c r="F3" s="28">
        <v>79659.909499081623</v>
      </c>
      <c r="G3" s="28">
        <v>80125.230132160301</v>
      </c>
      <c r="H3" s="28">
        <v>80445.227509374876</v>
      </c>
      <c r="I3" s="28">
        <v>79973.368809832784</v>
      </c>
      <c r="J3" s="28">
        <v>80532.635845527373</v>
      </c>
      <c r="K3" s="28">
        <v>80975.760548356862</v>
      </c>
      <c r="L3" s="28">
        <v>81442.239743418308</v>
      </c>
      <c r="M3" s="28">
        <v>82546.428063970554</v>
      </c>
      <c r="N3" s="28">
        <v>82771.036994156428</v>
      </c>
      <c r="O3" s="28">
        <v>83528.069479280413</v>
      </c>
      <c r="P3" s="28">
        <v>84097.504665922272</v>
      </c>
      <c r="Q3" s="28">
        <v>84673.969764571695</v>
      </c>
      <c r="R3" s="28">
        <v>85512.6145197156</v>
      </c>
      <c r="S3" s="28">
        <v>85771.081763271766</v>
      </c>
      <c r="T3" s="28">
        <v>86550.046727368899</v>
      </c>
      <c r="U3" s="28">
        <v>87334.342309771164</v>
      </c>
      <c r="V3" s="28">
        <v>88299.448098021559</v>
      </c>
      <c r="W3" s="28">
        <v>89027.591565236304</v>
      </c>
      <c r="X3" s="28">
        <v>89868.871420319221</v>
      </c>
      <c r="Y3" s="28">
        <v>90276.316490860219</v>
      </c>
      <c r="Z3" s="28">
        <v>90929.840319500378</v>
      </c>
      <c r="AA3" s="28">
        <v>91654.954515337144</v>
      </c>
      <c r="AB3" s="28">
        <v>93305.355116812236</v>
      </c>
      <c r="AC3" s="28">
        <v>94401.105291368396</v>
      </c>
      <c r="AD3" s="28">
        <v>94173.518044710887</v>
      </c>
      <c r="AE3" s="28">
        <v>93872.020483519664</v>
      </c>
      <c r="AF3" s="28">
        <v>94008.875687851541</v>
      </c>
      <c r="AG3" s="28">
        <v>95264.210113327921</v>
      </c>
      <c r="AH3" s="28">
        <v>96856.051581265652</v>
      </c>
      <c r="AI3" s="28">
        <v>98557.500185301804</v>
      </c>
      <c r="AJ3" s="28"/>
      <c r="AK3" s="28"/>
      <c r="AL3" s="28"/>
      <c r="AM3" s="28"/>
      <c r="AN3" s="28"/>
      <c r="AO3" s="28"/>
      <c r="AP3" s="28"/>
      <c r="AQ3" s="28"/>
    </row>
    <row r="4" spans="1:43" s="8" customFormat="1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43" s="8" customFormat="1">
      <c r="A5" s="1" t="s">
        <v>28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3" t="s">
        <v>22</v>
      </c>
      <c r="X5" s="13" t="s">
        <v>23</v>
      </c>
      <c r="Y5" s="9" t="s">
        <v>24</v>
      </c>
      <c r="Z5" s="9" t="s">
        <v>25</v>
      </c>
      <c r="AA5" s="9" t="s">
        <v>26</v>
      </c>
      <c r="AB5" s="9" t="s">
        <v>58</v>
      </c>
      <c r="AC5" s="9" t="s">
        <v>59</v>
      </c>
      <c r="AD5" s="9" t="s">
        <v>62</v>
      </c>
      <c r="AE5" s="9" t="s">
        <v>64</v>
      </c>
      <c r="AF5" s="9" t="s">
        <v>65</v>
      </c>
      <c r="AG5" s="9" t="s">
        <v>66</v>
      </c>
      <c r="AH5" s="21" t="s">
        <v>67</v>
      </c>
      <c r="AI5" s="9" t="s">
        <v>69</v>
      </c>
      <c r="AJ5" s="21"/>
    </row>
    <row r="6" spans="1:43" s="8" customFormat="1">
      <c r="A6" s="16" t="s">
        <v>29</v>
      </c>
      <c r="B6" s="52">
        <v>4488.5262877609794</v>
      </c>
      <c r="C6" s="52">
        <v>4515.2581094682719</v>
      </c>
      <c r="D6" s="52">
        <v>4474.1912770653862</v>
      </c>
      <c r="E6" s="52">
        <v>4573.451987594206</v>
      </c>
      <c r="F6" s="52">
        <v>4704.3159864507152</v>
      </c>
      <c r="G6" s="52">
        <v>4745.0591797466532</v>
      </c>
      <c r="H6" s="52">
        <v>4762.7512180212407</v>
      </c>
      <c r="I6" s="52">
        <v>4499.2384537587368</v>
      </c>
      <c r="J6" s="52">
        <v>4723.7947706905288</v>
      </c>
      <c r="K6" s="52">
        <v>4651.0037567680374</v>
      </c>
      <c r="L6" s="52">
        <v>4598.1517779200885</v>
      </c>
      <c r="M6" s="52">
        <v>4604.1930977038164</v>
      </c>
      <c r="N6" s="52">
        <v>4073.5373896983901</v>
      </c>
      <c r="O6" s="52">
        <v>4055.5356280383012</v>
      </c>
      <c r="P6" s="52">
        <v>4003.5835385125333</v>
      </c>
      <c r="Q6" s="52">
        <v>4055.3392521786777</v>
      </c>
      <c r="R6" s="52">
        <v>3982.1981503079942</v>
      </c>
      <c r="S6" s="52">
        <v>3908.6971752550298</v>
      </c>
      <c r="T6" s="52">
        <v>3965.884184222386</v>
      </c>
      <c r="U6" s="52">
        <v>4379.7940082916757</v>
      </c>
      <c r="V6" s="52">
        <v>4375.1720163215195</v>
      </c>
      <c r="W6" s="52">
        <v>4457.8823023984296</v>
      </c>
      <c r="X6" s="52">
        <v>4552.3603874669152</v>
      </c>
      <c r="Y6" s="52">
        <v>4301.4913715701914</v>
      </c>
      <c r="Z6" s="52">
        <v>4226.8755060641788</v>
      </c>
      <c r="AA6" s="52">
        <v>4158.9683939089464</v>
      </c>
      <c r="AB6" s="52">
        <v>4229.522075144685</v>
      </c>
      <c r="AC6" s="52">
        <v>4299.8089872034952</v>
      </c>
      <c r="AD6" s="52">
        <v>4410.4333362078005</v>
      </c>
      <c r="AE6" s="52">
        <v>4201.3234144685439</v>
      </c>
      <c r="AF6" s="52">
        <v>4000.4057860397943</v>
      </c>
      <c r="AG6" s="52">
        <v>4045.9816318776452</v>
      </c>
      <c r="AH6" s="52">
        <v>4062.8524408367412</v>
      </c>
      <c r="AI6" s="52">
        <v>4170.4766418248983</v>
      </c>
      <c r="AJ6" s="26"/>
      <c r="AK6" s="30"/>
      <c r="AL6" s="63"/>
    </row>
    <row r="7" spans="1:43" s="8" customFormat="1">
      <c r="A7" s="16" t="s">
        <v>30</v>
      </c>
      <c r="B7" s="5">
        <v>14130.49344983612</v>
      </c>
      <c r="C7" s="5">
        <v>13899.930103003688</v>
      </c>
      <c r="D7" s="5">
        <v>13894.558756299852</v>
      </c>
      <c r="E7" s="5">
        <v>13871.618602440258</v>
      </c>
      <c r="F7" s="5">
        <v>13573.879168544981</v>
      </c>
      <c r="G7" s="5">
        <v>13570.270729120657</v>
      </c>
      <c r="H7" s="5">
        <v>13470.415471791124</v>
      </c>
      <c r="I7" s="5">
        <v>13515.200808659554</v>
      </c>
      <c r="J7" s="5">
        <v>13346.821668828719</v>
      </c>
      <c r="K7" s="5">
        <v>13278.301957751408</v>
      </c>
      <c r="L7" s="5">
        <v>13158.479673787942</v>
      </c>
      <c r="M7" s="5">
        <v>13081.631512777012</v>
      </c>
      <c r="N7" s="5">
        <v>13019.970724596002</v>
      </c>
      <c r="O7" s="5">
        <v>12970.829952511944</v>
      </c>
      <c r="P7" s="5">
        <v>12842.218072409409</v>
      </c>
      <c r="Q7" s="5">
        <v>12675.064248963505</v>
      </c>
      <c r="R7" s="5">
        <v>12632.452305797922</v>
      </c>
      <c r="S7" s="5">
        <v>12526.963458780154</v>
      </c>
      <c r="T7" s="5">
        <v>12438.088174555511</v>
      </c>
      <c r="U7" s="5">
        <v>12291.600507707351</v>
      </c>
      <c r="V7" s="5">
        <v>12272.868433731945</v>
      </c>
      <c r="W7" s="5">
        <v>12233.052192026884</v>
      </c>
      <c r="X7" s="5">
        <v>12202.110275268242</v>
      </c>
      <c r="Y7" s="5">
        <v>12271.602332118982</v>
      </c>
      <c r="Z7" s="5">
        <v>12071.287559823268</v>
      </c>
      <c r="AA7" s="5">
        <v>12096.145487540851</v>
      </c>
      <c r="AB7" s="5">
        <v>12164.011895809206</v>
      </c>
      <c r="AC7" s="5">
        <v>12100.977116942247</v>
      </c>
      <c r="AD7" s="5">
        <v>11942.468330361036</v>
      </c>
      <c r="AE7" s="5">
        <v>11804.134896265768</v>
      </c>
      <c r="AF7" s="5">
        <v>11706.189661249313</v>
      </c>
      <c r="AG7" s="5">
        <v>11706.986577343232</v>
      </c>
      <c r="AH7" s="5">
        <v>11769.903350661674</v>
      </c>
      <c r="AI7" s="5">
        <v>11756.902245481373</v>
      </c>
      <c r="AJ7" s="26"/>
      <c r="AK7" s="30"/>
      <c r="AL7" s="63"/>
    </row>
    <row r="8" spans="1:43" s="8" customFormat="1">
      <c r="A8" s="8" t="s">
        <v>31</v>
      </c>
      <c r="B8" s="5">
        <v>3282.5913831003322</v>
      </c>
      <c r="C8" s="5">
        <v>3331.3936802524208</v>
      </c>
      <c r="D8" s="5">
        <v>3407.6397153058533</v>
      </c>
      <c r="E8" s="5">
        <v>3446.1748621307379</v>
      </c>
      <c r="F8" s="5">
        <v>3493.4883278917032</v>
      </c>
      <c r="G8" s="5">
        <v>3407.4873851367875</v>
      </c>
      <c r="H8" s="5">
        <v>3489.1778924007599</v>
      </c>
      <c r="I8" s="5">
        <v>3605.5265725957738</v>
      </c>
      <c r="J8" s="5">
        <v>3993.4635448649296</v>
      </c>
      <c r="K8" s="5">
        <v>4118.4796566088417</v>
      </c>
      <c r="L8" s="5">
        <v>4216.6598525444742</v>
      </c>
      <c r="M8" s="5">
        <v>4372.3222700735241</v>
      </c>
      <c r="N8" s="5">
        <v>4387.5064199021308</v>
      </c>
      <c r="O8" s="5">
        <v>4527.8778138653934</v>
      </c>
      <c r="P8" s="5">
        <v>4701.8292349537214</v>
      </c>
      <c r="Q8" s="5">
        <v>4835.8658541841778</v>
      </c>
      <c r="R8" s="5">
        <v>4945.5322271703599</v>
      </c>
      <c r="S8" s="5">
        <v>5066.1304151463728</v>
      </c>
      <c r="T8" s="5">
        <v>5128.3620308772797</v>
      </c>
      <c r="U8" s="5">
        <v>5218.5432197051423</v>
      </c>
      <c r="V8" s="5">
        <v>5362.5943590619463</v>
      </c>
      <c r="W8" s="5">
        <v>5478.7609995476214</v>
      </c>
      <c r="X8" s="5">
        <v>5610.4757902415922</v>
      </c>
      <c r="Y8" s="5">
        <v>5708.915590332881</v>
      </c>
      <c r="Z8" s="5">
        <v>5814.0907795873582</v>
      </c>
      <c r="AA8" s="5">
        <v>5981.7909345693824</v>
      </c>
      <c r="AB8" s="5">
        <v>6095.6163516672859</v>
      </c>
      <c r="AC8" s="5">
        <v>6179.8343436883142</v>
      </c>
      <c r="AD8" s="5">
        <v>6248.4151186090212</v>
      </c>
      <c r="AE8" s="5">
        <v>6279.1278650694148</v>
      </c>
      <c r="AF8" s="5">
        <v>6390.4361100585602</v>
      </c>
      <c r="AG8" s="5">
        <v>6702.7116172734814</v>
      </c>
      <c r="AH8" s="5">
        <v>6942.3752768138411</v>
      </c>
      <c r="AI8" s="5">
        <v>7164.8297308652582</v>
      </c>
      <c r="AJ8" s="26"/>
      <c r="AK8" s="30"/>
      <c r="AL8" s="63"/>
    </row>
    <row r="9" spans="1:43" s="8" customFormat="1">
      <c r="A9" s="16" t="s">
        <v>32</v>
      </c>
      <c r="B9" s="5">
        <v>13877.582486808818</v>
      </c>
      <c r="C9" s="5">
        <v>13700.122502285112</v>
      </c>
      <c r="D9" s="5">
        <v>13727.828716269911</v>
      </c>
      <c r="E9" s="5">
        <v>13303.656378267513</v>
      </c>
      <c r="F9" s="5">
        <v>13369.742839771237</v>
      </c>
      <c r="G9" s="5">
        <v>13480.267325075611</v>
      </c>
      <c r="H9" s="5">
        <v>13502.896527375291</v>
      </c>
      <c r="I9" s="5">
        <v>12671.240604997342</v>
      </c>
      <c r="J9" s="5">
        <v>12761.437475877641</v>
      </c>
      <c r="K9" s="5">
        <v>12717.877594707226</v>
      </c>
      <c r="L9" s="5">
        <v>12720.777498513573</v>
      </c>
      <c r="M9" s="5">
        <v>12867.892110803017</v>
      </c>
      <c r="N9" s="5">
        <v>12609.60183511958</v>
      </c>
      <c r="O9" s="5">
        <v>12702.698648742198</v>
      </c>
      <c r="P9" s="5">
        <v>12703.314796099794</v>
      </c>
      <c r="Q9" s="5">
        <v>12658.041795829711</v>
      </c>
      <c r="R9" s="5">
        <v>12579.228794675326</v>
      </c>
      <c r="S9" s="5">
        <v>12569.783733191187</v>
      </c>
      <c r="T9" s="5">
        <v>12686.047982925034</v>
      </c>
      <c r="U9" s="5">
        <v>12621.252494379782</v>
      </c>
      <c r="V9" s="5">
        <v>12960.322364339017</v>
      </c>
      <c r="W9" s="5">
        <v>12693.353762381354</v>
      </c>
      <c r="X9" s="5">
        <v>12519.101064553428</v>
      </c>
      <c r="Y9" s="5">
        <v>12520.65415465226</v>
      </c>
      <c r="Z9" s="5">
        <v>12593.55028062462</v>
      </c>
      <c r="AA9" s="5">
        <v>12599.8675900607</v>
      </c>
      <c r="AB9" s="5">
        <v>13382.760720497949</v>
      </c>
      <c r="AC9" s="5">
        <v>13572.755122917994</v>
      </c>
      <c r="AD9" s="5">
        <v>13426.801267469087</v>
      </c>
      <c r="AE9" s="5">
        <v>13506.521189511037</v>
      </c>
      <c r="AF9" s="5">
        <v>13486.267114047883</v>
      </c>
      <c r="AG9" s="5">
        <v>13344.431326668531</v>
      </c>
      <c r="AH9" s="5">
        <v>13240.185444234257</v>
      </c>
      <c r="AI9" s="5">
        <v>13208.922338970009</v>
      </c>
      <c r="AJ9" s="26"/>
      <c r="AK9" s="30"/>
      <c r="AL9" s="63"/>
    </row>
    <row r="10" spans="1:43" s="8" customFormat="1">
      <c r="A10" s="16" t="s">
        <v>33</v>
      </c>
      <c r="B10" s="5">
        <v>39326.769525131611</v>
      </c>
      <c r="C10" s="5">
        <v>39399.502355624732</v>
      </c>
      <c r="D10" s="5">
        <v>39530.142388686298</v>
      </c>
      <c r="E10" s="5">
        <v>39811.186011661666</v>
      </c>
      <c r="F10" s="5">
        <v>40000.299761001981</v>
      </c>
      <c r="G10" s="5">
        <v>40190.089188736587</v>
      </c>
      <c r="H10" s="5">
        <v>40326.298453397809</v>
      </c>
      <c r="I10" s="5">
        <v>40647.967319743948</v>
      </c>
      <c r="J10" s="5">
        <v>40521.121204173593</v>
      </c>
      <c r="K10" s="5">
        <v>40914.263150534156</v>
      </c>
      <c r="L10" s="5">
        <v>41338.187063510057</v>
      </c>
      <c r="M10" s="5">
        <v>42101.32193932042</v>
      </c>
      <c r="N10" s="5">
        <v>42586.624357808389</v>
      </c>
      <c r="O10" s="5">
        <v>43049.024186646093</v>
      </c>
      <c r="P10" s="5">
        <v>43548.13488268642</v>
      </c>
      <c r="Q10" s="5">
        <v>44087.312752761885</v>
      </c>
      <c r="R10" s="5">
        <v>44946.399452291771</v>
      </c>
      <c r="S10" s="5">
        <v>45273.177696875915</v>
      </c>
      <c r="T10" s="5">
        <v>45826.774575504271</v>
      </c>
      <c r="U10" s="5">
        <v>46265.651618122625</v>
      </c>
      <c r="V10" s="5">
        <v>46745.305782355601</v>
      </c>
      <c r="W10" s="5">
        <v>47452.231720525429</v>
      </c>
      <c r="X10" s="5">
        <v>48164.267248632925</v>
      </c>
      <c r="Y10" s="5">
        <v>48379.51018534859</v>
      </c>
      <c r="Z10" s="5">
        <v>48924.509539003317</v>
      </c>
      <c r="AA10" s="5">
        <v>49392.429337154332</v>
      </c>
      <c r="AB10" s="5">
        <v>49924.611869884458</v>
      </c>
      <c r="AC10" s="5">
        <v>50822.041127989061</v>
      </c>
      <c r="AD10" s="5">
        <v>50781.085254710306</v>
      </c>
      <c r="AE10" s="5">
        <v>50781.593602017536</v>
      </c>
      <c r="AF10" s="5">
        <v>51053.174091339781</v>
      </c>
      <c r="AG10" s="5">
        <v>51918.120180951686</v>
      </c>
      <c r="AH10" s="5">
        <v>53065.670231042146</v>
      </c>
      <c r="AI10" s="5">
        <v>54230.957765114021</v>
      </c>
      <c r="AJ10" s="26"/>
      <c r="AK10" s="30"/>
      <c r="AL10" s="63"/>
    </row>
    <row r="11" spans="1:43" s="8" customFormat="1">
      <c r="A11" s="16" t="s">
        <v>34</v>
      </c>
      <c r="B11" s="5">
        <v>4236.6288537610662</v>
      </c>
      <c r="C11" s="5">
        <v>4258.1637474854952</v>
      </c>
      <c r="D11" s="5">
        <v>4240.2569690648706</v>
      </c>
      <c r="E11" s="5">
        <v>4369.5327348609999</v>
      </c>
      <c r="F11" s="5">
        <v>4518.183415421011</v>
      </c>
      <c r="G11" s="5">
        <v>4732.0563243440183</v>
      </c>
      <c r="H11" s="5">
        <v>4893.687946388638</v>
      </c>
      <c r="I11" s="5">
        <v>5034.1950500774301</v>
      </c>
      <c r="J11" s="5">
        <v>5185.9971810919678</v>
      </c>
      <c r="K11" s="5">
        <v>5295.834431987194</v>
      </c>
      <c r="L11" s="5">
        <v>5409.983877142181</v>
      </c>
      <c r="M11" s="5">
        <v>5519.0671332927668</v>
      </c>
      <c r="N11" s="5">
        <v>6093.7962670319203</v>
      </c>
      <c r="O11" s="5">
        <v>6222.1032494764804</v>
      </c>
      <c r="P11" s="5">
        <v>6298.4241412603978</v>
      </c>
      <c r="Q11" s="5">
        <v>6362.3458606537315</v>
      </c>
      <c r="R11" s="5">
        <v>6426.8035894722316</v>
      </c>
      <c r="S11" s="5">
        <v>6426.3292840231152</v>
      </c>
      <c r="T11" s="5">
        <v>6504.8897792844227</v>
      </c>
      <c r="U11" s="5">
        <v>6557.500461564583</v>
      </c>
      <c r="V11" s="5">
        <v>6583.1851422115305</v>
      </c>
      <c r="W11" s="5">
        <v>6712.310588356584</v>
      </c>
      <c r="X11" s="5">
        <v>6820.5566541561248</v>
      </c>
      <c r="Y11" s="5">
        <v>7094.1428568373085</v>
      </c>
      <c r="Z11" s="5">
        <v>7299.5266543976477</v>
      </c>
      <c r="AA11" s="5">
        <v>7425.7527721029383</v>
      </c>
      <c r="AB11" s="5">
        <v>7508.8322038086644</v>
      </c>
      <c r="AC11" s="5">
        <v>7425.6885926272771</v>
      </c>
      <c r="AD11" s="5">
        <v>7364.3147373536549</v>
      </c>
      <c r="AE11" s="5">
        <v>7299.3195161873682</v>
      </c>
      <c r="AF11" s="5">
        <v>7372.4029251162201</v>
      </c>
      <c r="AG11" s="5">
        <v>7545.9787792133611</v>
      </c>
      <c r="AH11" s="5">
        <v>7775.0648376769814</v>
      </c>
      <c r="AI11" s="5">
        <v>8025.4114630462554</v>
      </c>
      <c r="AJ11" s="26"/>
      <c r="AK11" s="30"/>
      <c r="AL11" s="63"/>
    </row>
    <row r="12" spans="1:43">
      <c r="A12" s="1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4" spans="1:43">
      <c r="I14" s="9" t="s">
        <v>70</v>
      </c>
      <c r="J14" s="9" t="s">
        <v>71</v>
      </c>
      <c r="K14" s="10" t="s">
        <v>35</v>
      </c>
      <c r="L14" s="9" t="s">
        <v>36</v>
      </c>
      <c r="V14" s="9"/>
      <c r="W14" s="9"/>
      <c r="X14" s="9"/>
      <c r="Y14" s="9"/>
      <c r="Z14" s="5"/>
      <c r="AA14" s="33"/>
    </row>
    <row r="15" spans="1:43">
      <c r="I15" s="5">
        <f>(AI3)</f>
        <v>98557.500185301804</v>
      </c>
      <c r="J15" s="11">
        <f>(AE3)</f>
        <v>93872.020483519664</v>
      </c>
      <c r="K15" s="12">
        <f>(I15-J15)</f>
        <v>4685.4797017821402</v>
      </c>
      <c r="L15" s="15">
        <f>(K15/(J15/100))</f>
        <v>4.9913485164674078</v>
      </c>
      <c r="V15" s="7"/>
      <c r="W15" s="7"/>
      <c r="X15" s="19"/>
      <c r="Y15" s="9"/>
      <c r="Z15" s="5"/>
      <c r="AA15" s="33"/>
    </row>
    <row r="16" spans="1:43">
      <c r="V16" s="5"/>
      <c r="W16" s="5"/>
      <c r="X16" s="5"/>
      <c r="Y16" s="6"/>
      <c r="Z16" s="5"/>
      <c r="AA16" s="33"/>
    </row>
    <row r="17" spans="9:27">
      <c r="I17" s="9"/>
      <c r="J17" s="9"/>
      <c r="K17" s="9"/>
      <c r="L17" s="9"/>
      <c r="X17" s="5"/>
      <c r="Y17" s="5"/>
      <c r="Z17" s="5"/>
      <c r="AA17" s="33"/>
    </row>
    <row r="18" spans="9:27">
      <c r="I18" s="5"/>
      <c r="J18" s="11"/>
      <c r="K18" s="5"/>
      <c r="L18" s="6"/>
      <c r="X18" s="5"/>
      <c r="Y18" s="5"/>
      <c r="Z18" s="5"/>
      <c r="AA18" s="33"/>
    </row>
    <row r="19" spans="9:27">
      <c r="X19" s="5"/>
      <c r="Y19" s="5"/>
      <c r="Z19" s="5"/>
      <c r="AA19" s="3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L22"/>
  <sheetViews>
    <sheetView workbookViewId="0"/>
  </sheetViews>
  <sheetFormatPr defaultRowHeight="15"/>
  <cols>
    <col min="1" max="1" width="47.28515625" customWidth="1"/>
    <col min="2" max="30" width="10.28515625" customWidth="1"/>
  </cols>
  <sheetData>
    <row r="1" spans="1:38" ht="18.75">
      <c r="A1" s="3" t="s">
        <v>63</v>
      </c>
    </row>
    <row r="2" spans="1:38" s="31" customFormat="1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  <c r="AG2" s="9" t="s">
        <v>66</v>
      </c>
      <c r="AH2" s="9" t="s">
        <v>67</v>
      </c>
      <c r="AI2" s="9" t="s">
        <v>69</v>
      </c>
    </row>
    <row r="3" spans="1:38" s="1" customFormat="1">
      <c r="A3" s="14" t="s">
        <v>27</v>
      </c>
      <c r="B3" s="32">
        <v>45449.343819937414</v>
      </c>
      <c r="C3" s="32">
        <v>45306.331847421796</v>
      </c>
      <c r="D3" s="32">
        <v>45692.149318040065</v>
      </c>
      <c r="E3" s="32">
        <v>45775.336203732491</v>
      </c>
      <c r="F3" s="32">
        <v>45594.094244053231</v>
      </c>
      <c r="G3" s="32">
        <v>46099.126412740268</v>
      </c>
      <c r="H3" s="32">
        <v>46030.84136060514</v>
      </c>
      <c r="I3" s="32">
        <v>46568.420850854338</v>
      </c>
      <c r="J3" s="32">
        <v>46739.479089931243</v>
      </c>
      <c r="K3" s="32">
        <v>47252.805271581688</v>
      </c>
      <c r="L3" s="32">
        <v>47402.395795325312</v>
      </c>
      <c r="M3" s="32">
        <v>47388.306126302021</v>
      </c>
      <c r="N3" s="32">
        <v>47723.841913366959</v>
      </c>
      <c r="O3" s="32">
        <v>47381.149918723568</v>
      </c>
      <c r="P3" s="32">
        <v>47515.422202474168</v>
      </c>
      <c r="Q3" s="32">
        <v>47886.485199585273</v>
      </c>
      <c r="R3" s="32">
        <v>47788.916705910058</v>
      </c>
      <c r="S3" s="32">
        <v>47954.207714223907</v>
      </c>
      <c r="T3" s="32">
        <v>48344.943336742792</v>
      </c>
      <c r="U3" s="32">
        <v>48619.733370702073</v>
      </c>
      <c r="V3" s="32">
        <v>48600.503881269193</v>
      </c>
      <c r="W3" s="32">
        <v>50186.198823692626</v>
      </c>
      <c r="X3" s="32">
        <v>49081.735959534468</v>
      </c>
      <c r="Y3" s="32">
        <v>49381.160882145261</v>
      </c>
      <c r="Z3" s="32">
        <v>49830.577406189164</v>
      </c>
      <c r="AA3" s="32">
        <v>49891.860655300661</v>
      </c>
      <c r="AB3" s="32">
        <v>50023.559012395912</v>
      </c>
      <c r="AC3" s="32">
        <v>50087.675161292245</v>
      </c>
      <c r="AD3" s="32">
        <v>49780.00802683903</v>
      </c>
      <c r="AE3" s="32">
        <v>50044.75049608705</v>
      </c>
      <c r="AF3" s="32">
        <v>50721.960063720318</v>
      </c>
      <c r="AG3" s="32">
        <v>50963.632025856212</v>
      </c>
      <c r="AH3" s="32">
        <v>51035.40588624822</v>
      </c>
      <c r="AI3" s="32">
        <v>51210.080503871199</v>
      </c>
    </row>
    <row r="4" spans="1:38" s="8" customFormat="1"/>
    <row r="5" spans="1:38" s="8" customFormat="1">
      <c r="A5" s="32" t="s">
        <v>28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8" t="s">
        <v>16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  <c r="W5" s="18" t="s">
        <v>22</v>
      </c>
      <c r="X5" s="18" t="s">
        <v>23</v>
      </c>
      <c r="Y5" s="18" t="s">
        <v>24</v>
      </c>
      <c r="Z5" s="18" t="s">
        <v>25</v>
      </c>
      <c r="AA5" s="18" t="s">
        <v>26</v>
      </c>
      <c r="AB5" s="18" t="s">
        <v>58</v>
      </c>
      <c r="AC5" s="18" t="s">
        <v>59</v>
      </c>
      <c r="AD5" s="18" t="s">
        <v>62</v>
      </c>
      <c r="AE5" s="18" t="s">
        <v>64</v>
      </c>
      <c r="AF5" s="18" t="s">
        <v>65</v>
      </c>
      <c r="AG5" s="9" t="s">
        <v>66</v>
      </c>
      <c r="AH5" s="9" t="s">
        <v>67</v>
      </c>
      <c r="AI5" s="9" t="s">
        <v>69</v>
      </c>
      <c r="AJ5" s="23"/>
    </row>
    <row r="6" spans="1:38" s="8" customFormat="1">
      <c r="A6" s="30" t="s">
        <v>29</v>
      </c>
      <c r="B6" s="30">
        <v>36412.977116475136</v>
      </c>
      <c r="C6" s="30">
        <v>35791.900350404198</v>
      </c>
      <c r="D6" s="30">
        <v>36167.714750916399</v>
      </c>
      <c r="E6" s="30">
        <v>35929.913733147805</v>
      </c>
      <c r="F6" s="30">
        <v>35707.978403938912</v>
      </c>
      <c r="G6" s="30">
        <v>36377.397383126205</v>
      </c>
      <c r="H6" s="30">
        <v>36495.507929411404</v>
      </c>
      <c r="I6" s="30">
        <v>36425.479795860774</v>
      </c>
      <c r="J6" s="30">
        <v>38977.94832282175</v>
      </c>
      <c r="K6" s="30">
        <v>39419.416221778767</v>
      </c>
      <c r="L6" s="30">
        <v>38700.074635212724</v>
      </c>
      <c r="M6" s="30">
        <v>38538.648224905053</v>
      </c>
      <c r="N6" s="30">
        <v>38452.148276835964</v>
      </c>
      <c r="O6" s="30">
        <v>37824.925484229352</v>
      </c>
      <c r="P6" s="30">
        <v>38402.164904475707</v>
      </c>
      <c r="Q6" s="30">
        <v>38008.405965502483</v>
      </c>
      <c r="R6" s="30">
        <v>38215.026617273681</v>
      </c>
      <c r="S6" s="30">
        <v>39534.126699475404</v>
      </c>
      <c r="T6" s="30">
        <v>40294.685043110403</v>
      </c>
      <c r="U6" s="30">
        <v>39490.520159603264</v>
      </c>
      <c r="V6" s="30">
        <v>40594.981307552815</v>
      </c>
      <c r="W6" s="30">
        <v>39346.190568025726</v>
      </c>
      <c r="X6" s="30">
        <v>41026.920065246835</v>
      </c>
      <c r="Y6" s="30">
        <v>40265.799610911963</v>
      </c>
      <c r="Z6" s="30">
        <v>40746.010593957319</v>
      </c>
      <c r="AA6" s="30">
        <v>41284.808833540446</v>
      </c>
      <c r="AB6" s="30">
        <v>41853.779182210645</v>
      </c>
      <c r="AC6" s="30">
        <v>41014.794436567208</v>
      </c>
      <c r="AD6" s="30">
        <v>42381.491373720193</v>
      </c>
      <c r="AE6" s="30">
        <v>42561.925235688002</v>
      </c>
      <c r="AF6" s="30">
        <v>42805.00217052365</v>
      </c>
      <c r="AG6" s="30">
        <v>42881.448668185294</v>
      </c>
      <c r="AH6" s="34">
        <v>42970.781663531401</v>
      </c>
      <c r="AI6" s="34">
        <v>43921.705759697361</v>
      </c>
      <c r="AJ6" s="26"/>
      <c r="AK6" s="30"/>
      <c r="AL6" s="63"/>
    </row>
    <row r="7" spans="1:38" s="8" customFormat="1">
      <c r="A7" s="30" t="s">
        <v>30</v>
      </c>
      <c r="B7" s="30">
        <v>49682.078167691354</v>
      </c>
      <c r="C7" s="30">
        <v>47630.844674287313</v>
      </c>
      <c r="D7" s="30">
        <v>47901.608050462411</v>
      </c>
      <c r="E7" s="30">
        <v>48103.476086221308</v>
      </c>
      <c r="F7" s="30">
        <v>49208.615588995155</v>
      </c>
      <c r="G7" s="30">
        <v>48661.177680909284</v>
      </c>
      <c r="H7" s="30">
        <v>48704.160645059281</v>
      </c>
      <c r="I7" s="30">
        <v>48935.2077676353</v>
      </c>
      <c r="J7" s="30">
        <v>49486.207283000556</v>
      </c>
      <c r="K7" s="30">
        <v>50014.402013362007</v>
      </c>
      <c r="L7" s="30">
        <v>50323.120186557826</v>
      </c>
      <c r="M7" s="30">
        <v>50821.093082217652</v>
      </c>
      <c r="N7" s="30">
        <v>49837.533367905948</v>
      </c>
      <c r="O7" s="30">
        <v>50459.084805060345</v>
      </c>
      <c r="P7" s="30">
        <v>50667.197086309141</v>
      </c>
      <c r="Q7" s="30">
        <v>50860.741792825982</v>
      </c>
      <c r="R7" s="30">
        <v>50706.206870717964</v>
      </c>
      <c r="S7" s="30">
        <v>50932.79309830047</v>
      </c>
      <c r="T7" s="30">
        <v>51476.028577966608</v>
      </c>
      <c r="U7" s="30">
        <v>51446.610272790196</v>
      </c>
      <c r="V7" s="30">
        <v>51744.791183335466</v>
      </c>
      <c r="W7" s="30">
        <v>52135.34241810903</v>
      </c>
      <c r="X7" s="30">
        <v>52140.948408984223</v>
      </c>
      <c r="Y7" s="30">
        <v>51648.629745688515</v>
      </c>
      <c r="Z7" s="30">
        <v>52837.4207147907</v>
      </c>
      <c r="AA7" s="30">
        <v>53309.590113057056</v>
      </c>
      <c r="AB7" s="30">
        <v>52918.667559050031</v>
      </c>
      <c r="AC7" s="30">
        <v>53236.179948644458</v>
      </c>
      <c r="AD7" s="30">
        <v>53332.635262000163</v>
      </c>
      <c r="AE7" s="30">
        <v>52597.144777509937</v>
      </c>
      <c r="AF7" s="30">
        <v>54288.466844129434</v>
      </c>
      <c r="AG7" s="30">
        <v>54903.173435988523</v>
      </c>
      <c r="AH7" s="34">
        <v>55009.983235027314</v>
      </c>
      <c r="AI7" s="34">
        <v>54377.096745530544</v>
      </c>
      <c r="AJ7" s="26"/>
      <c r="AK7" s="30"/>
      <c r="AL7" s="63"/>
    </row>
    <row r="8" spans="1:38" s="8" customFormat="1">
      <c r="A8" s="30" t="s">
        <v>31</v>
      </c>
      <c r="B8" s="30">
        <v>44548.303561294793</v>
      </c>
      <c r="C8" s="30">
        <v>45650.65377354357</v>
      </c>
      <c r="D8" s="30">
        <v>46807.912304437566</v>
      </c>
      <c r="E8" s="30">
        <v>47619.575273769558</v>
      </c>
      <c r="F8" s="30">
        <v>45301.789759984436</v>
      </c>
      <c r="G8" s="30">
        <v>46789.151350926993</v>
      </c>
      <c r="H8" s="30">
        <v>47924.058166492214</v>
      </c>
      <c r="I8" s="30">
        <v>49425.01538234052</v>
      </c>
      <c r="J8" s="30">
        <v>50295.593371915202</v>
      </c>
      <c r="K8" s="30">
        <v>50923.133421380793</v>
      </c>
      <c r="L8" s="30">
        <v>50856.91129832666</v>
      </c>
      <c r="M8" s="30">
        <v>50700.137022250907</v>
      </c>
      <c r="N8" s="30">
        <v>50976.835169279009</v>
      </c>
      <c r="O8" s="30">
        <v>49650.885199331708</v>
      </c>
      <c r="P8" s="30">
        <v>50165.193089373475</v>
      </c>
      <c r="Q8" s="30">
        <v>50980.065667555034</v>
      </c>
      <c r="R8" s="30">
        <v>50342.364618859901</v>
      </c>
      <c r="S8" s="30">
        <v>50065.139512562862</v>
      </c>
      <c r="T8" s="30">
        <v>50548.600357681076</v>
      </c>
      <c r="U8" s="30">
        <v>51307.479196816908</v>
      </c>
      <c r="V8" s="30">
        <v>50706.596771095821</v>
      </c>
      <c r="W8" s="30">
        <v>51366.074630391093</v>
      </c>
      <c r="X8" s="30">
        <v>51786.465761012776</v>
      </c>
      <c r="Y8" s="30">
        <v>51475.44660533261</v>
      </c>
      <c r="Z8" s="30">
        <v>53057.254308128358</v>
      </c>
      <c r="AA8" s="30">
        <v>53018.599165182757</v>
      </c>
      <c r="AB8" s="30">
        <v>52801.336527914078</v>
      </c>
      <c r="AC8" s="30">
        <v>53089.921518279472</v>
      </c>
      <c r="AD8" s="30">
        <v>54543.492991125553</v>
      </c>
      <c r="AE8" s="30">
        <v>53443.267121545679</v>
      </c>
      <c r="AF8" s="30">
        <v>54037.151066048718</v>
      </c>
      <c r="AG8" s="30">
        <v>54099.099198214448</v>
      </c>
      <c r="AH8" s="34">
        <v>53981.241917343694</v>
      </c>
      <c r="AI8" s="34">
        <v>54202.324584491995</v>
      </c>
      <c r="AJ8" s="26"/>
      <c r="AK8" s="30"/>
      <c r="AL8" s="63"/>
    </row>
    <row r="9" spans="1:38" s="8" customFormat="1">
      <c r="A9" s="30" t="s">
        <v>32</v>
      </c>
      <c r="B9" s="30">
        <v>39806.543883303311</v>
      </c>
      <c r="C9" s="30">
        <v>39569.598408331512</v>
      </c>
      <c r="D9" s="30">
        <v>40036.399700805079</v>
      </c>
      <c r="E9" s="30">
        <v>40700.009710107312</v>
      </c>
      <c r="F9" s="30">
        <v>40155.777182755737</v>
      </c>
      <c r="G9" s="30">
        <v>40499.158046109464</v>
      </c>
      <c r="H9" s="30">
        <v>40200.384932354958</v>
      </c>
      <c r="I9" s="30">
        <v>41344.199109368645</v>
      </c>
      <c r="J9" s="30">
        <v>40871.053906201421</v>
      </c>
      <c r="K9" s="30">
        <v>42974.389909172656</v>
      </c>
      <c r="L9" s="30">
        <v>41559.690146848996</v>
      </c>
      <c r="M9" s="30">
        <v>42408.656318058616</v>
      </c>
      <c r="N9" s="30">
        <v>42657.604328652007</v>
      </c>
      <c r="O9" s="30">
        <v>41997.784752967702</v>
      </c>
      <c r="P9" s="30">
        <v>41814.27987301442</v>
      </c>
      <c r="Q9" s="30">
        <v>42072.01795348485</v>
      </c>
      <c r="R9" s="30">
        <v>42304.651472895777</v>
      </c>
      <c r="S9" s="30">
        <v>42846.61276668519</v>
      </c>
      <c r="T9" s="30">
        <v>42867.714139991069</v>
      </c>
      <c r="U9" s="30">
        <v>43837.847849854938</v>
      </c>
      <c r="V9" s="30">
        <v>42942.327016181669</v>
      </c>
      <c r="W9" s="30">
        <v>52741.760558229384</v>
      </c>
      <c r="X9" s="30">
        <v>43568.27825485872</v>
      </c>
      <c r="Y9" s="30">
        <v>44020.244961340773</v>
      </c>
      <c r="Z9" s="30">
        <v>45148.467680818147</v>
      </c>
      <c r="AA9" s="30">
        <v>45201.790664617933</v>
      </c>
      <c r="AB9" s="30">
        <v>46498.351130653005</v>
      </c>
      <c r="AC9" s="30">
        <v>44902.583807661555</v>
      </c>
      <c r="AD9" s="30">
        <v>45592.009430838603</v>
      </c>
      <c r="AE9" s="30">
        <v>45490.765934879797</v>
      </c>
      <c r="AF9" s="30">
        <v>45765.100646168641</v>
      </c>
      <c r="AG9" s="30">
        <v>46634.537711650228</v>
      </c>
      <c r="AH9" s="34">
        <v>45217.290556963744</v>
      </c>
      <c r="AI9" s="34">
        <v>45532.357064670701</v>
      </c>
      <c r="AJ9" s="26"/>
      <c r="AK9" s="30"/>
      <c r="AL9" s="63"/>
    </row>
    <row r="10" spans="1:38" s="8" customFormat="1">
      <c r="A10" s="30" t="s">
        <v>33</v>
      </c>
      <c r="B10" s="30">
        <v>47580.104354867617</v>
      </c>
      <c r="C10" s="30">
        <v>47975.644510378064</v>
      </c>
      <c r="D10" s="30">
        <v>48299.951598594111</v>
      </c>
      <c r="E10" s="30">
        <v>48025.46668617762</v>
      </c>
      <c r="F10" s="30">
        <v>47936.346807510541</v>
      </c>
      <c r="G10" s="30">
        <v>48471.15532101124</v>
      </c>
      <c r="H10" s="30">
        <v>48562.030638814904</v>
      </c>
      <c r="I10" s="30">
        <v>48872.615152430204</v>
      </c>
      <c r="J10" s="30">
        <v>48845.590891769098</v>
      </c>
      <c r="K10" s="30">
        <v>48835.603813663482</v>
      </c>
      <c r="L10" s="30">
        <v>49407.565177514443</v>
      </c>
      <c r="M10" s="30">
        <v>48995.413281173322</v>
      </c>
      <c r="N10" s="30">
        <v>49771.335939595476</v>
      </c>
      <c r="O10" s="30">
        <v>49255.528344585466</v>
      </c>
      <c r="P10" s="30">
        <v>49434.19829979838</v>
      </c>
      <c r="Q10" s="30">
        <v>49906.295485262897</v>
      </c>
      <c r="R10" s="30">
        <v>49721.91869446051</v>
      </c>
      <c r="S10" s="30">
        <v>49635.07281810842</v>
      </c>
      <c r="T10" s="30">
        <v>49884.218744783691</v>
      </c>
      <c r="U10" s="30">
        <v>50216.940617849548</v>
      </c>
      <c r="V10" s="30">
        <v>50331.344870685483</v>
      </c>
      <c r="W10" s="30">
        <v>50549.911054682343</v>
      </c>
      <c r="X10" s="30">
        <v>50632.420474545819</v>
      </c>
      <c r="Y10" s="30">
        <v>51194.395826197819</v>
      </c>
      <c r="Z10" s="30">
        <v>51291.972347835712</v>
      </c>
      <c r="AA10" s="30">
        <v>51201.386938243908</v>
      </c>
      <c r="AB10" s="30">
        <v>51251.669722916668</v>
      </c>
      <c r="AC10" s="30">
        <v>51738.658162427739</v>
      </c>
      <c r="AD10" s="30">
        <v>50586.317036604072</v>
      </c>
      <c r="AE10" s="30">
        <v>51485.775834711581</v>
      </c>
      <c r="AF10" s="30">
        <v>51965.109000648044</v>
      </c>
      <c r="AG10" s="30">
        <v>51932.961052019324</v>
      </c>
      <c r="AH10" s="34">
        <v>52295.219903833378</v>
      </c>
      <c r="AI10" s="34">
        <v>52652.632121376482</v>
      </c>
      <c r="AJ10" s="26"/>
      <c r="AK10" s="30"/>
      <c r="AL10" s="63"/>
    </row>
    <row r="11" spans="1:38" s="8" customFormat="1">
      <c r="A11" s="30" t="s">
        <v>34</v>
      </c>
      <c r="B11" s="30">
        <v>40308.365901477744</v>
      </c>
      <c r="C11" s="30">
        <v>41296.818729152183</v>
      </c>
      <c r="D11" s="30">
        <v>41604.410302654906</v>
      </c>
      <c r="E11" s="30">
        <v>42186.15714977101</v>
      </c>
      <c r="F11" s="30">
        <v>40610.585854097131</v>
      </c>
      <c r="G11" s="30">
        <v>43810.103824386992</v>
      </c>
      <c r="H11" s="30">
        <v>41832.062156963359</v>
      </c>
      <c r="I11" s="30">
        <v>41778.169126027991</v>
      </c>
      <c r="J11" s="30">
        <v>41986.314880829384</v>
      </c>
      <c r="K11" s="30">
        <v>42400.116076196653</v>
      </c>
      <c r="L11" s="30">
        <v>43418.922865895824</v>
      </c>
      <c r="M11" s="30">
        <v>43361.34815080004</v>
      </c>
      <c r="N11" s="30">
        <v>43237.843697235054</v>
      </c>
      <c r="O11" s="30">
        <v>43563.832655868544</v>
      </c>
      <c r="P11" s="30">
        <v>43135.82221625591</v>
      </c>
      <c r="Q11" s="30">
        <v>43477.999702420282</v>
      </c>
      <c r="R11" s="30">
        <v>43237.787612531531</v>
      </c>
      <c r="S11" s="30">
        <v>43753.974793117806</v>
      </c>
      <c r="T11" s="30">
        <v>45366.398173046873</v>
      </c>
      <c r="U11" s="30">
        <v>45214.268799066602</v>
      </c>
      <c r="V11" s="30">
        <v>45192.593797247529</v>
      </c>
      <c r="W11" s="30">
        <v>45466.161257036969</v>
      </c>
      <c r="X11" s="30">
        <v>45929.604220440822</v>
      </c>
      <c r="Y11" s="30">
        <v>46396.561695525153</v>
      </c>
      <c r="Z11" s="30">
        <v>45831.554235652991</v>
      </c>
      <c r="AA11" s="30">
        <v>45874.110969827045</v>
      </c>
      <c r="AB11" s="30">
        <v>45797.85881979741</v>
      </c>
      <c r="AC11" s="30">
        <v>45889.806396241118</v>
      </c>
      <c r="AD11" s="30">
        <v>46483.770996846586</v>
      </c>
      <c r="AE11" s="30">
        <v>45701.902926585455</v>
      </c>
      <c r="AF11" s="30">
        <v>46940.03900506418</v>
      </c>
      <c r="AG11" s="30">
        <v>47386.579250750066</v>
      </c>
      <c r="AH11" s="34">
        <v>47911.82272649763</v>
      </c>
      <c r="AI11" s="34">
        <v>47283.606315736426</v>
      </c>
      <c r="AJ11" s="26"/>
      <c r="AK11" s="30"/>
      <c r="AL11" s="63"/>
    </row>
    <row r="12" spans="1:3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AA12" s="5"/>
    </row>
    <row r="14" spans="1:38">
      <c r="I14" s="9" t="s">
        <v>70</v>
      </c>
      <c r="J14" s="9" t="s">
        <v>71</v>
      </c>
      <c r="K14" s="10" t="s">
        <v>35</v>
      </c>
      <c r="L14" s="9" t="s">
        <v>36</v>
      </c>
      <c r="W14" s="32"/>
      <c r="X14" s="32"/>
      <c r="Y14" s="5"/>
      <c r="Z14" s="5"/>
      <c r="AA14" s="33"/>
    </row>
    <row r="15" spans="1:38">
      <c r="I15" s="5">
        <f>(AI3)</f>
        <v>51210.080503871199</v>
      </c>
      <c r="J15" s="5">
        <f>(AE3)</f>
        <v>50044.75049608705</v>
      </c>
      <c r="K15" s="5">
        <f>(I15-J15)</f>
        <v>1165.3300077841486</v>
      </c>
      <c r="L15" s="6">
        <f>(K15/(J15/100))</f>
        <v>2.3285759170190379</v>
      </c>
      <c r="X15" s="5"/>
      <c r="Y15" s="5"/>
      <c r="Z15" s="5"/>
      <c r="AA15" s="33"/>
    </row>
    <row r="16" spans="1:38">
      <c r="X16" s="5"/>
      <c r="Y16" s="5"/>
      <c r="Z16" s="5"/>
      <c r="AA16" s="33"/>
    </row>
    <row r="17" spans="9:27">
      <c r="I17" s="9"/>
      <c r="J17" s="9"/>
      <c r="K17" s="9"/>
      <c r="L17" s="9"/>
      <c r="X17" s="5"/>
      <c r="Y17" s="5"/>
      <c r="Z17" s="5"/>
      <c r="AA17" s="33"/>
    </row>
    <row r="18" spans="9:27">
      <c r="I18" s="30"/>
      <c r="J18" s="30"/>
      <c r="K18" s="5"/>
      <c r="L18" s="6"/>
      <c r="X18" s="5"/>
      <c r="Y18" s="5"/>
      <c r="Z18" s="5"/>
      <c r="AA18" s="33"/>
    </row>
    <row r="19" spans="9:27">
      <c r="X19" s="5"/>
      <c r="Y19" s="5"/>
      <c r="Z19" s="5"/>
      <c r="AA19" s="33"/>
    </row>
    <row r="22" spans="9:27">
      <c r="J22" s="32"/>
      <c r="K22" s="32"/>
      <c r="L22" s="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4525645C44AD45AAB3AA9106B32F60" ma:contentTypeVersion="13" ma:contentTypeDescription="Opret et nyt dokument." ma:contentTypeScope="" ma:versionID="2572f6dc01bb2b03b199c58ae5326712">
  <xsd:schema xmlns:xsd="http://www.w3.org/2001/XMLSchema" xmlns:xs="http://www.w3.org/2001/XMLSchema" xmlns:p="http://schemas.microsoft.com/office/2006/metadata/properties" xmlns:ns2="214493cc-c5f0-4f42-9d66-609965d104c6" xmlns:ns3="9ee8d028-5f69-422a-8af8-47b83aeb9781" targetNamespace="http://schemas.microsoft.com/office/2006/metadata/properties" ma:root="true" ma:fieldsID="24b3a1a999586327ea8eeddaf8d7f856" ns2:_="" ns3:_="">
    <xsd:import namespace="214493cc-c5f0-4f42-9d66-609965d104c6"/>
    <xsd:import namespace="9ee8d028-5f69-422a-8af8-47b83aeb9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93cc-c5f0-4f42-9d66-609965d10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8d028-5f69-422a-8af8-47b83aeb9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e8d028-5f69-422a-8af8-47b83aeb9781">
      <UserInfo>
        <DisplayName>Sif Neldeborg</DisplayName>
        <AccountId>29</AccountId>
        <AccountType/>
      </UserInfo>
      <UserInfo>
        <DisplayName>Juliane Jenvall</DisplayName>
        <AccountId>21</AccountId>
        <AccountType/>
      </UserInfo>
      <UserInfo>
        <DisplayName>Mette Lundberg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DADBC-31FE-4DEA-8FED-174FDA308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493cc-c5f0-4f42-9d66-609965d104c6"/>
    <ds:schemaRef ds:uri="9ee8d028-5f69-422a-8af8-47b83aeb9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E9D18E-95DB-41F5-A95E-230D2CED2B70}">
  <ds:schemaRefs>
    <ds:schemaRef ds:uri="http://www.w3.org/XML/1998/namespace"/>
    <ds:schemaRef ds:uri="214493cc-c5f0-4f42-9d66-609965d104c6"/>
    <ds:schemaRef ds:uri="9ee8d028-5f69-422a-8af8-47b83aeb9781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2021-11-01T13:15:54Z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0x010100A94525645C44AD45AAB3AA9106B32F60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</Properties>
</file>