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erhverv.sharepoint.com/sites/ITBsekretariat879/Delte dokumenter/Kommunikation/5. Analyser og Rapporter/Branchetal/E-indkomst fra DS/"/>
    </mc:Choice>
  </mc:AlternateContent>
  <xr:revisionPtr revIDLastSave="63" documentId="8_{7D5EA5E1-2C2C-469A-B28B-1B0BE09C88A2}" xr6:coauthVersionLast="47" xr6:coauthVersionMax="47" xr10:uidLastSave="{7B32CC8F-03AD-4A9D-816A-FB9801B6CB7F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4" l="1"/>
  <c r="I15" i="4"/>
  <c r="J15" i="3"/>
  <c r="I15" i="3"/>
  <c r="J22" i="2"/>
  <c r="I22" i="2"/>
  <c r="J18" i="2"/>
  <c r="I18" i="2"/>
  <c r="BA5" i="2"/>
  <c r="J20" i="1"/>
  <c r="I20" i="1"/>
  <c r="AZ5" i="2"/>
  <c r="AY5" i="2"/>
  <c r="AX5" i="2"/>
  <c r="AW5" i="2" l="1"/>
  <c r="AV5" i="2" l="1"/>
  <c r="AU5" i="2" l="1"/>
  <c r="AT5" i="2" l="1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B5" i="2"/>
  <c r="K20" i="1" l="1"/>
  <c r="L20" i="1" s="1"/>
  <c r="K22" i="2" l="1"/>
  <c r="L22" i="2" s="1"/>
  <c r="K16" i="1"/>
  <c r="L16" i="1" s="1"/>
  <c r="K15" i="4"/>
  <c r="L15" i="4" s="1"/>
  <c r="K15" i="3"/>
  <c r="L15" i="3" s="1"/>
  <c r="K18" i="2" l="1"/>
  <c r="L18" i="2" s="1"/>
</calcChain>
</file>

<file path=xl/sharedStrings.xml><?xml version="1.0" encoding="utf-8"?>
<sst xmlns="http://schemas.openxmlformats.org/spreadsheetml/2006/main" count="426" uniqueCount="73">
  <si>
    <t>Antal fuldtidsansatte, sæsonkorrigeret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</si>
  <si>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</si>
  <si>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</si>
  <si>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</si>
  <si>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</si>
  <si>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</si>
  <si>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</si>
  <si>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</si>
  <si>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</si>
  <si>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</si>
  <si>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</si>
  <si>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</si>
  <si>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</si>
  <si>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</si>
  <si>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</si>
  <si>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</si>
  <si>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</si>
  <si>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</si>
  <si>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</si>
  <si>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</si>
  <si>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</si>
  <si>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</si>
  <si>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</si>
  <si>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</si>
  <si>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</si>
  <si>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</si>
  <si>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</si>
  <si>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It-branchen i alt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</si>
  <si>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</si>
  <si>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</si>
  <si>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</si>
  <si>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</si>
  <si>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</si>
  <si>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</si>
  <si>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</si>
  <si>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</si>
  <si>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Forskel i %</t>
  </si>
  <si>
    <t>i mio. kr.</t>
  </si>
  <si>
    <t>i %</t>
  </si>
  <si>
    <t>Omsætning kvartalsvis, mio. kr. løbende priser, sæsonkorrigeret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</si>
  <si>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</si>
  <si>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</si>
  <si>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</si>
  <si>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</si>
  <si>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</si>
  <si>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</si>
  <si>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</si>
  <si>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</si>
  <si>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</si>
  <si>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</si>
  <si>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</si>
  <si>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</si>
  <si>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</si>
  <si>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</si>
  <si>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</si>
  <si>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</si>
  <si>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Eksport kvartalsvis, mio. kr. løbende priser, sæsonkorrigeret</t>
  </si>
  <si>
    <t>Procent af samlede omsætning</t>
  </si>
  <si>
    <t>2019K3</t>
  </si>
  <si>
    <t>2019K4</t>
  </si>
  <si>
    <t>Samlet omsætning i it-branchen</t>
  </si>
  <si>
    <t>Samlet eksport i It-branchen</t>
  </si>
  <si>
    <t>2020K1</t>
  </si>
  <si>
    <t>Gennemsnitlig månedsløn, faste priser, sæsonkorrigeret</t>
  </si>
  <si>
    <t>2020K2</t>
  </si>
  <si>
    <t>2020K3</t>
  </si>
  <si>
    <t>2020K4</t>
  </si>
  <si>
    <t>2021K1</t>
  </si>
  <si>
    <t>2021K2</t>
  </si>
  <si>
    <t>2021K3</t>
  </si>
  <si>
    <t>2021K4</t>
  </si>
  <si>
    <t>K4 2021</t>
  </si>
  <si>
    <t>K4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</si>
</sst>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,##0\ _k_r_.;[Red]#,##0\ _k_r_."/>
    <numFmt numFmtId="167" formatCode="#,##0;[Red]#,##0"/>
    <numFmt numFmtId="168" formatCode="#,##0.0_ ;[Red]\-#,##0.0\ "/>
    <numFmt numFmtId="169" formatCode="0.0_ ;[Red]\-0.0\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/>
    <xf numFmtId="3" fontId="4" fillId="3" borderId="0" applyNumberFormat="0" applyAlignment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Fill="1" applyProtection="1"/>
    <xf numFmtId="0" fontId="2" fillId="0" borderId="0" xfId="0" applyFont="1" applyBorder="1"/>
    <xf numFmtId="0" fontId="0" fillId="0" borderId="0" xfId="0" applyBorder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Fill="1" applyProtection="1"/>
    <xf numFmtId="3" fontId="0" fillId="0" borderId="0" xfId="0" applyNumberFormat="1" applyFont="1" applyAlignment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0" xfId="0" applyFont="1" applyFill="1" applyProtection="1"/>
    <xf numFmtId="0" fontId="2" fillId="0" borderId="0" xfId="0" applyFont="1"/>
    <xf numFmtId="3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166" fontId="0" fillId="0" borderId="0" xfId="0" applyNumberFormat="1" applyFont="1" applyBorder="1"/>
    <xf numFmtId="3" fontId="0" fillId="0" borderId="0" xfId="0" applyNumberFormat="1" applyFont="1" applyFill="1" applyProtection="1"/>
    <xf numFmtId="3" fontId="0" fillId="0" borderId="0" xfId="0" applyNumberFormat="1" applyFont="1"/>
    <xf numFmtId="0" fontId="0" fillId="0" borderId="0" xfId="0" applyFont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0" fillId="0" borderId="0" xfId="0" applyNumberFormat="1" applyFont="1" applyBorder="1"/>
    <xf numFmtId="2" fontId="0" fillId="0" borderId="0" xfId="0" applyNumberFormat="1" applyFont="1"/>
    <xf numFmtId="164" fontId="0" fillId="0" borderId="0" xfId="0" applyNumberFormat="1" applyFont="1"/>
    <xf numFmtId="166" fontId="1" fillId="0" borderId="0" xfId="0" applyNumberFormat="1" applyFont="1" applyFill="1"/>
    <xf numFmtId="166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166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6" fontId="0" fillId="0" borderId="0" xfId="0" applyNumberFormat="1" applyFont="1" applyFill="1" applyAlignment="1">
      <alignment vertical="center"/>
    </xf>
    <xf numFmtId="167" fontId="0" fillId="0" borderId="0" xfId="0" applyNumberFormat="1" applyFont="1" applyAlignment="1"/>
    <xf numFmtId="167" fontId="0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/>
    <xf numFmtId="169" fontId="0" fillId="0" borderId="0" xfId="0" applyNumberFormat="1" applyFont="1" applyBorder="1"/>
    <xf numFmtId="169" fontId="0" fillId="0" borderId="0" xfId="0" applyNumberFormat="1" applyFont="1"/>
    <xf numFmtId="3" fontId="0" fillId="0" borderId="0" xfId="0" applyNumberFormat="1" applyBorder="1"/>
  </cellXfs>
  <cellStyles count="3">
    <cellStyle name="Baggrundsformat" xfId="2" xr:uid="{DE7E6DC9-8623-4E7E-A3BB-46F934E87084}"/>
    <cellStyle name="Inputformat" xfId="1" xr:uid="{CFF367B7-6624-4BD5-A464-ADFF463DEC7E}"/>
    <cellStyle name="Normal" xfId="0" builtinId="0"/>
  </cellStyles>
  <dxfs count="0"/>
  <tableStyles count="0" defaultTableStyle="TableStyleMedium2" defaultPivotStyle="PivotStyleLight16"/>
  <colors>
    <mruColors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kvartalsvis, sæsonkorrigeret)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Omsætning!$B$2:$BA$2</c:f>
              <c:strCache>
                <c:ptCount val="52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</c:strCache>
            </c:strRef>
          </c:cat>
          <c:val>
            <c:numRef>
              <c:f>Omsætning!$B$3:$BA$3</c:f>
              <c:numCache>
                <c:formatCode>#,##0</c:formatCode>
                <c:ptCount val="52"/>
                <c:pt idx="0">
                  <c:v>42703.958558872298</c:v>
                </c:pt>
                <c:pt idx="1">
                  <c:v>41970.824954682103</c:v>
                </c:pt>
                <c:pt idx="2">
                  <c:v>42085.943700902499</c:v>
                </c:pt>
                <c:pt idx="3">
                  <c:v>42110.676636638098</c:v>
                </c:pt>
                <c:pt idx="4">
                  <c:v>43885.9966109288</c:v>
                </c:pt>
                <c:pt idx="5">
                  <c:v>46293.177085974799</c:v>
                </c:pt>
                <c:pt idx="6">
                  <c:v>47021.634899110497</c:v>
                </c:pt>
                <c:pt idx="7">
                  <c:v>47396.013987467697</c:v>
                </c:pt>
                <c:pt idx="8">
                  <c:v>47402.371668099302</c:v>
                </c:pt>
                <c:pt idx="9">
                  <c:v>47771.282980219898</c:v>
                </c:pt>
                <c:pt idx="10">
                  <c:v>47895.917209960702</c:v>
                </c:pt>
                <c:pt idx="11">
                  <c:v>47878.3640253376</c:v>
                </c:pt>
                <c:pt idx="12">
                  <c:v>47909.516333239</c:v>
                </c:pt>
                <c:pt idx="13">
                  <c:v>49982.206094661298</c:v>
                </c:pt>
                <c:pt idx="14">
                  <c:v>47751.290070821698</c:v>
                </c:pt>
                <c:pt idx="15">
                  <c:v>47499.5650406723</c:v>
                </c:pt>
                <c:pt idx="16">
                  <c:v>47153.972003442199</c:v>
                </c:pt>
                <c:pt idx="17">
                  <c:v>46028.374951798498</c:v>
                </c:pt>
                <c:pt idx="18">
                  <c:v>48113.853082872898</c:v>
                </c:pt>
                <c:pt idx="19">
                  <c:v>46290.203708079003</c:v>
                </c:pt>
                <c:pt idx="20">
                  <c:v>47422.859446952702</c:v>
                </c:pt>
                <c:pt idx="21">
                  <c:v>47904.003246391403</c:v>
                </c:pt>
                <c:pt idx="22">
                  <c:v>49818.034918458099</c:v>
                </c:pt>
                <c:pt idx="23">
                  <c:v>50626.500074479598</c:v>
                </c:pt>
                <c:pt idx="24">
                  <c:v>51867.606698634299</c:v>
                </c:pt>
                <c:pt idx="25">
                  <c:v>52701.8884221439</c:v>
                </c:pt>
                <c:pt idx="26">
                  <c:v>52414.247068789402</c:v>
                </c:pt>
                <c:pt idx="27">
                  <c:v>52916.310300453297</c:v>
                </c:pt>
                <c:pt idx="28">
                  <c:v>52539.789615194401</c:v>
                </c:pt>
                <c:pt idx="29">
                  <c:v>52661.875324854002</c:v>
                </c:pt>
                <c:pt idx="30">
                  <c:v>52971.991403060601</c:v>
                </c:pt>
                <c:pt idx="31">
                  <c:v>55248.697804085998</c:v>
                </c:pt>
                <c:pt idx="32">
                  <c:v>54828.8928917019</c:v>
                </c:pt>
                <c:pt idx="33">
                  <c:v>55822.2280651486</c:v>
                </c:pt>
                <c:pt idx="34">
                  <c:v>56206.629003686503</c:v>
                </c:pt>
                <c:pt idx="35">
                  <c:v>55616.235231518804</c:v>
                </c:pt>
                <c:pt idx="36">
                  <c:v>55797.5725926296</c:v>
                </c:pt>
                <c:pt idx="37">
                  <c:v>57624.214214373402</c:v>
                </c:pt>
                <c:pt idx="38">
                  <c:v>56956.490856242199</c:v>
                </c:pt>
                <c:pt idx="39">
                  <c:v>58754.219969003803</c:v>
                </c:pt>
                <c:pt idx="40">
                  <c:v>58757.520063070697</c:v>
                </c:pt>
                <c:pt idx="41">
                  <c:v>59126.8734225523</c:v>
                </c:pt>
                <c:pt idx="42">
                  <c:v>60825.103128971401</c:v>
                </c:pt>
                <c:pt idx="43">
                  <c:v>60663.572969806199</c:v>
                </c:pt>
                <c:pt idx="44">
                  <c:v>61942.614622961599</c:v>
                </c:pt>
                <c:pt idx="45">
                  <c:v>60368.172598984798</c:v>
                </c:pt>
                <c:pt idx="46">
                  <c:v>63214.7825045395</c:v>
                </c:pt>
                <c:pt idx="47">
                  <c:v>63549.356116616596</c:v>
                </c:pt>
                <c:pt idx="48">
                  <c:v>69756.707239797994</c:v>
                </c:pt>
                <c:pt idx="49">
                  <c:v>70055.765014180404</c:v>
                </c:pt>
                <c:pt idx="50">
                  <c:v>70871.842234395095</c:v>
                </c:pt>
                <c:pt idx="51">
                  <c:v>72704.783406108894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75000"/>
          <c:min val="4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kvartalsvis, 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Eksport!$B$2:$BA$2</c:f>
              <c:strCache>
                <c:ptCount val="52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</c:strCache>
            </c:strRef>
          </c:cat>
          <c:val>
            <c:numRef>
              <c:f>Eksport!$B$3:$BA$3</c:f>
              <c:numCache>
                <c:formatCode>#,##0</c:formatCode>
                <c:ptCount val="52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20345</c:v>
                </c:pt>
                <c:pt idx="45">
                  <c:v>18549</c:v>
                </c:pt>
                <c:pt idx="46">
                  <c:v>19156</c:v>
                </c:pt>
                <c:pt idx="47">
                  <c:v>23567</c:v>
                </c:pt>
                <c:pt idx="48">
                  <c:v>24734</c:v>
                </c:pt>
                <c:pt idx="49">
                  <c:v>23547</c:v>
                </c:pt>
                <c:pt idx="50">
                  <c:v>23423</c:v>
                </c:pt>
                <c:pt idx="51">
                  <c:v>29961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Beskæftigede!$B$2:$AK$2</c:f>
              <c:strCache>
                <c:ptCount val="36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</c:strCache>
            </c:strRef>
          </c:cat>
          <c:val>
            <c:numRef>
              <c:f>Beskæftigede!$B$3:$AK$3</c:f>
              <c:numCache>
                <c:formatCode>#,##0</c:formatCode>
                <c:ptCount val="36"/>
                <c:pt idx="0">
                  <c:v>79394.944216168704</c:v>
                </c:pt>
                <c:pt idx="1">
                  <c:v>79092.6328286114</c:v>
                </c:pt>
                <c:pt idx="2">
                  <c:v>79265.0996149149</c:v>
                </c:pt>
                <c:pt idx="3">
                  <c:v>79348.753638563096</c:v>
                </c:pt>
                <c:pt idx="4">
                  <c:v>79682.007575636104</c:v>
                </c:pt>
                <c:pt idx="5">
                  <c:v>80139.484870572196</c:v>
                </c:pt>
                <c:pt idx="6">
                  <c:v>80439.421444932101</c:v>
                </c:pt>
                <c:pt idx="7">
                  <c:v>80058.255359899893</c:v>
                </c:pt>
                <c:pt idx="8">
                  <c:v>80424.1096525303</c:v>
                </c:pt>
                <c:pt idx="9">
                  <c:v>81002.201543332805</c:v>
                </c:pt>
                <c:pt idx="10">
                  <c:v>81557.729825396294</c:v>
                </c:pt>
                <c:pt idx="11">
                  <c:v>82551.551924915999</c:v>
                </c:pt>
                <c:pt idx="12">
                  <c:v>82737.445232515005</c:v>
                </c:pt>
                <c:pt idx="13">
                  <c:v>83528.601761028796</c:v>
                </c:pt>
                <c:pt idx="14">
                  <c:v>84117.079733435894</c:v>
                </c:pt>
                <c:pt idx="15">
                  <c:v>84683.569867857004</c:v>
                </c:pt>
                <c:pt idx="16">
                  <c:v>85444.035421980807</c:v>
                </c:pt>
                <c:pt idx="17">
                  <c:v>85814.201429894296</c:v>
                </c:pt>
                <c:pt idx="18">
                  <c:v>86625.259212184203</c:v>
                </c:pt>
                <c:pt idx="19">
                  <c:v>87173.337574521895</c:v>
                </c:pt>
                <c:pt idx="20">
                  <c:v>88426.465424832902</c:v>
                </c:pt>
                <c:pt idx="21">
                  <c:v>89038.7678865981</c:v>
                </c:pt>
                <c:pt idx="22">
                  <c:v>89791.397436425599</c:v>
                </c:pt>
                <c:pt idx="23">
                  <c:v>90214.789112486993</c:v>
                </c:pt>
                <c:pt idx="24">
                  <c:v>90904.249919389898</c:v>
                </c:pt>
                <c:pt idx="25">
                  <c:v>91709.584541003002</c:v>
                </c:pt>
                <c:pt idx="26">
                  <c:v>93336.251089281897</c:v>
                </c:pt>
                <c:pt idx="27">
                  <c:v>94330.840303544799</c:v>
                </c:pt>
                <c:pt idx="28">
                  <c:v>94089.763316686905</c:v>
                </c:pt>
                <c:pt idx="29">
                  <c:v>93921.949276997504</c:v>
                </c:pt>
                <c:pt idx="30">
                  <c:v>94149.176323473002</c:v>
                </c:pt>
                <c:pt idx="31">
                  <c:v>95230.074446964907</c:v>
                </c:pt>
                <c:pt idx="32">
                  <c:v>96801.375873713201</c:v>
                </c:pt>
                <c:pt idx="33">
                  <c:v>98561.706500306303</c:v>
                </c:pt>
                <c:pt idx="34">
                  <c:v>99865.314279366605</c:v>
                </c:pt>
                <c:pt idx="35">
                  <c:v>101439.23214227799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05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Løn!$B$2:$AK$2</c:f>
              <c:strCache>
                <c:ptCount val="36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</c:strCache>
            </c:strRef>
          </c:cat>
          <c:val>
            <c:numRef>
              <c:f>Løn!$B$3:$AK$3</c:f>
              <c:numCache>
                <c:formatCode>#,##0</c:formatCode>
                <c:ptCount val="36"/>
                <c:pt idx="0">
                  <c:v>45275.324164230049</c:v>
                </c:pt>
                <c:pt idx="1">
                  <c:v>45365.391287071507</c:v>
                </c:pt>
                <c:pt idx="2">
                  <c:v>45794.937931353335</c:v>
                </c:pt>
                <c:pt idx="3">
                  <c:v>45830.565421435487</c:v>
                </c:pt>
                <c:pt idx="4">
                  <c:v>45475.330365224421</c:v>
                </c:pt>
                <c:pt idx="5">
                  <c:v>46116.606416616036</c:v>
                </c:pt>
                <c:pt idx="6">
                  <c:v>46088.139823671867</c:v>
                </c:pt>
                <c:pt idx="7">
                  <c:v>46476.43771810583</c:v>
                </c:pt>
                <c:pt idx="8">
                  <c:v>46872.548932720849</c:v>
                </c:pt>
                <c:pt idx="9">
                  <c:v>47187.168940368625</c:v>
                </c:pt>
                <c:pt idx="10">
                  <c:v>47287.886154145534</c:v>
                </c:pt>
                <c:pt idx="11">
                  <c:v>47238.514481017752</c:v>
                </c:pt>
                <c:pt idx="12">
                  <c:v>47860.236288367894</c:v>
                </c:pt>
                <c:pt idx="13">
                  <c:v>47342.065293301857</c:v>
                </c:pt>
                <c:pt idx="14">
                  <c:v>47597.1276462448</c:v>
                </c:pt>
                <c:pt idx="15">
                  <c:v>47828.641110014054</c:v>
                </c:pt>
                <c:pt idx="16">
                  <c:v>47888.58202732198</c:v>
                </c:pt>
                <c:pt idx="17">
                  <c:v>47910.971089923441</c:v>
                </c:pt>
                <c:pt idx="18">
                  <c:v>48261.990548456939</c:v>
                </c:pt>
                <c:pt idx="19">
                  <c:v>48666.914925285681</c:v>
                </c:pt>
                <c:pt idx="20">
                  <c:v>48552.978612776504</c:v>
                </c:pt>
                <c:pt idx="21">
                  <c:v>50228.223768683652</c:v>
                </c:pt>
                <c:pt idx="22">
                  <c:v>49062.662338476199</c:v>
                </c:pt>
                <c:pt idx="23">
                  <c:v>49415.101098304884</c:v>
                </c:pt>
                <c:pt idx="24">
                  <c:v>49798.741264732009</c:v>
                </c:pt>
                <c:pt idx="25">
                  <c:v>49998.041961308096</c:v>
                </c:pt>
                <c:pt idx="26">
                  <c:v>49958.464950336529</c:v>
                </c:pt>
                <c:pt idx="27">
                  <c:v>50076.287415418301</c:v>
                </c:pt>
                <c:pt idx="28">
                  <c:v>49964.982140593878</c:v>
                </c:pt>
                <c:pt idx="29">
                  <c:v>50218.127574274149</c:v>
                </c:pt>
                <c:pt idx="30">
                  <c:v>50428.867644758313</c:v>
                </c:pt>
                <c:pt idx="31">
                  <c:v>50699.011376594688</c:v>
                </c:pt>
                <c:pt idx="32">
                  <c:v>51281.519171244821</c:v>
                </c:pt>
                <c:pt idx="33">
                  <c:v>51429.695420539887</c:v>
                </c:pt>
                <c:pt idx="34">
                  <c:v>51941.018151142525</c:v>
                </c:pt>
                <c:pt idx="35">
                  <c:v>51948.931405170828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12</xdr:row>
      <xdr:rowOff>190499</xdr:rowOff>
    </xdr:from>
    <xdr:to>
      <xdr:col>7</xdr:col>
      <xdr:colOff>561975</xdr:colOff>
      <xdr:row>34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15</xdr:row>
      <xdr:rowOff>4762</xdr:rowOff>
    </xdr:from>
    <xdr:to>
      <xdr:col>7</xdr:col>
      <xdr:colOff>0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13</xdr:row>
      <xdr:rowOff>4761</xdr:rowOff>
    </xdr:from>
    <xdr:to>
      <xdr:col>6</xdr:col>
      <xdr:colOff>685799</xdr:colOff>
      <xdr:row>34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B21"/>
  <sheetViews>
    <sheetView tabSelected="1" workbookViewId="0"/>
  </sheetViews>
  <sheetFormatPr defaultRowHeight="15"/>
  <cols>
    <col min="1" max="1" width="47.28515625" customWidth="1"/>
    <col min="2" max="46" width="10.28515625" customWidth="1"/>
  </cols>
  <sheetData>
    <row r="1" spans="1:54" ht="18.75">
      <c r="A1" s="17" t="s">
        <v>39</v>
      </c>
    </row>
    <row r="2" spans="1:54" s="18" customFormat="1">
      <c r="A2" s="9"/>
      <c r="B2" s="18" t="s">
        <v>40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8" t="s">
        <v>54</v>
      </c>
      <c r="Q2" s="18" t="s">
        <v>55</v>
      </c>
      <c r="R2" s="18" t="s">
        <v>1</v>
      </c>
      <c r="S2" s="18" t="s">
        <v>2</v>
      </c>
      <c r="T2" s="18" t="s">
        <v>3</v>
      </c>
      <c r="U2" s="18" t="s">
        <v>4</v>
      </c>
      <c r="V2" s="18" t="s">
        <v>5</v>
      </c>
      <c r="W2" s="18" t="s">
        <v>6</v>
      </c>
      <c r="X2" s="18" t="s">
        <v>7</v>
      </c>
      <c r="Y2" s="18" t="s">
        <v>8</v>
      </c>
      <c r="Z2" s="18" t="s">
        <v>9</v>
      </c>
      <c r="AA2" s="18" t="s">
        <v>10</v>
      </c>
      <c r="AB2" s="18" t="s">
        <v>11</v>
      </c>
      <c r="AC2" s="18" t="s">
        <v>12</v>
      </c>
      <c r="AD2" s="18" t="s">
        <v>13</v>
      </c>
      <c r="AE2" s="18" t="s">
        <v>14</v>
      </c>
      <c r="AF2" s="18" t="s">
        <v>15</v>
      </c>
      <c r="AG2" s="18" t="s">
        <v>16</v>
      </c>
      <c r="AH2" s="18" t="s">
        <v>17</v>
      </c>
      <c r="AI2" s="18" t="s">
        <v>18</v>
      </c>
      <c r="AJ2" s="18" t="s">
        <v>19</v>
      </c>
      <c r="AK2" s="18" t="s">
        <v>20</v>
      </c>
      <c r="AL2" s="18" t="s">
        <v>21</v>
      </c>
      <c r="AM2" s="18" t="s">
        <v>22</v>
      </c>
      <c r="AN2" s="18" t="s">
        <v>23</v>
      </c>
      <c r="AO2" s="18" t="s">
        <v>24</v>
      </c>
      <c r="AP2" s="18" t="s">
        <v>25</v>
      </c>
      <c r="AQ2" s="18" t="s">
        <v>26</v>
      </c>
      <c r="AR2" s="42" t="s">
        <v>58</v>
      </c>
      <c r="AS2" s="42" t="s">
        <v>59</v>
      </c>
      <c r="AT2" s="18" t="s">
        <v>62</v>
      </c>
      <c r="AU2" s="18" t="s">
        <v>64</v>
      </c>
      <c r="AV2" s="18" t="s">
        <v>65</v>
      </c>
      <c r="AW2" s="18" t="s">
        <v>66</v>
      </c>
      <c r="AX2" s="18" t="s">
        <v>67</v>
      </c>
      <c r="AY2" s="18" t="s">
        <v>68</v>
      </c>
      <c r="AZ2" s="18" t="s">
        <v>69</v>
      </c>
      <c r="BA2" s="18" t="s">
        <v>70</v>
      </c>
    </row>
    <row r="3" spans="1:54" s="27" customFormat="1">
      <c r="A3" s="20" t="s">
        <v>27</v>
      </c>
      <c r="B3" s="31">
        <v>42703.958558872298</v>
      </c>
      <c r="C3" s="31">
        <v>41970.824954682103</v>
      </c>
      <c r="D3" s="31">
        <v>42085.943700902499</v>
      </c>
      <c r="E3" s="31">
        <v>42110.676636638098</v>
      </c>
      <c r="F3" s="31">
        <v>43885.9966109288</v>
      </c>
      <c r="G3" s="31">
        <v>46293.177085974799</v>
      </c>
      <c r="H3" s="31">
        <v>47021.634899110497</v>
      </c>
      <c r="I3" s="31">
        <v>47396.013987467697</v>
      </c>
      <c r="J3" s="31">
        <v>47402.371668099302</v>
      </c>
      <c r="K3" s="31">
        <v>47771.282980219898</v>
      </c>
      <c r="L3" s="31">
        <v>47895.917209960702</v>
      </c>
      <c r="M3" s="31">
        <v>47878.3640253376</v>
      </c>
      <c r="N3" s="31">
        <v>47909.516333239</v>
      </c>
      <c r="O3" s="31">
        <v>49982.206094661298</v>
      </c>
      <c r="P3" s="31">
        <v>47751.290070821698</v>
      </c>
      <c r="Q3" s="31">
        <v>47499.5650406723</v>
      </c>
      <c r="R3" s="31">
        <v>47153.972003442199</v>
      </c>
      <c r="S3" s="31">
        <v>46028.374951798498</v>
      </c>
      <c r="T3" s="31">
        <v>48113.853082872898</v>
      </c>
      <c r="U3" s="31">
        <v>46290.203708079003</v>
      </c>
      <c r="V3" s="31">
        <v>47422.859446952702</v>
      </c>
      <c r="W3" s="31">
        <v>47904.003246391403</v>
      </c>
      <c r="X3" s="31">
        <v>49818.034918458099</v>
      </c>
      <c r="Y3" s="31">
        <v>50626.500074479598</v>
      </c>
      <c r="Z3" s="31">
        <v>51867.606698634299</v>
      </c>
      <c r="AA3" s="31">
        <v>52701.8884221439</v>
      </c>
      <c r="AB3" s="31">
        <v>52414.247068789402</v>
      </c>
      <c r="AC3" s="31">
        <v>52916.310300453297</v>
      </c>
      <c r="AD3" s="31">
        <v>52539.789615194401</v>
      </c>
      <c r="AE3" s="31">
        <v>52661.875324854002</v>
      </c>
      <c r="AF3" s="31">
        <v>52971.991403060601</v>
      </c>
      <c r="AG3" s="31">
        <v>55248.697804085998</v>
      </c>
      <c r="AH3" s="31">
        <v>54828.8928917019</v>
      </c>
      <c r="AI3" s="31">
        <v>55822.2280651486</v>
      </c>
      <c r="AJ3" s="31">
        <v>56206.629003686503</v>
      </c>
      <c r="AK3" s="31">
        <v>55616.235231518804</v>
      </c>
      <c r="AL3" s="31">
        <v>55797.5725926296</v>
      </c>
      <c r="AM3" s="31">
        <v>57624.214214373402</v>
      </c>
      <c r="AN3" s="31">
        <v>56956.490856242199</v>
      </c>
      <c r="AO3" s="31">
        <v>58754.219969003803</v>
      </c>
      <c r="AP3" s="31">
        <v>58757.520063070697</v>
      </c>
      <c r="AQ3" s="31">
        <v>59126.8734225523</v>
      </c>
      <c r="AR3" s="31">
        <v>60825.103128971401</v>
      </c>
      <c r="AS3" s="31">
        <v>60663.572969806199</v>
      </c>
      <c r="AT3" s="31">
        <v>61942.614622961599</v>
      </c>
      <c r="AU3" s="31">
        <v>60368.172598984798</v>
      </c>
      <c r="AV3" s="31">
        <v>63214.7825045395</v>
      </c>
      <c r="AW3" s="31">
        <v>63549.356116616596</v>
      </c>
      <c r="AX3" s="31">
        <v>69756.707239797994</v>
      </c>
      <c r="AY3" s="31">
        <v>70055.765014180404</v>
      </c>
      <c r="AZ3" s="31">
        <v>70871.842234395095</v>
      </c>
      <c r="BA3" s="31">
        <v>72704.783406108894</v>
      </c>
    </row>
    <row r="4" spans="1:54" s="38" customFormat="1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W4" s="46"/>
    </row>
    <row r="5" spans="1:54" s="38" customFormat="1">
      <c r="A5" s="36" t="s">
        <v>28</v>
      </c>
      <c r="B5" s="39" t="s">
        <v>40</v>
      </c>
      <c r="C5" s="39" t="s">
        <v>41</v>
      </c>
      <c r="D5" s="39" t="s">
        <v>42</v>
      </c>
      <c r="E5" s="39" t="s">
        <v>43</v>
      </c>
      <c r="F5" s="39" t="s">
        <v>44</v>
      </c>
      <c r="G5" s="39" t="s">
        <v>45</v>
      </c>
      <c r="H5" s="39" t="s">
        <v>46</v>
      </c>
      <c r="I5" s="39" t="s">
        <v>47</v>
      </c>
      <c r="J5" s="39" t="s">
        <v>48</v>
      </c>
      <c r="K5" s="39" t="s">
        <v>49</v>
      </c>
      <c r="L5" s="39" t="s">
        <v>50</v>
      </c>
      <c r="M5" s="39" t="s">
        <v>51</v>
      </c>
      <c r="N5" s="39" t="s">
        <v>52</v>
      </c>
      <c r="O5" s="39" t="s">
        <v>53</v>
      </c>
      <c r="P5" s="39" t="s">
        <v>54</v>
      </c>
      <c r="Q5" s="39" t="s">
        <v>55</v>
      </c>
      <c r="R5" s="39" t="s">
        <v>1</v>
      </c>
      <c r="S5" s="39" t="s">
        <v>2</v>
      </c>
      <c r="T5" s="39" t="s">
        <v>3</v>
      </c>
      <c r="U5" s="39" t="s">
        <v>4</v>
      </c>
      <c r="V5" s="39" t="s">
        <v>5</v>
      </c>
      <c r="W5" s="39" t="s">
        <v>6</v>
      </c>
      <c r="X5" s="39" t="s">
        <v>7</v>
      </c>
      <c r="Y5" s="39" t="s">
        <v>8</v>
      </c>
      <c r="Z5" s="39" t="s">
        <v>9</v>
      </c>
      <c r="AA5" s="39" t="s">
        <v>10</v>
      </c>
      <c r="AB5" s="39" t="s">
        <v>11</v>
      </c>
      <c r="AC5" s="39" t="s">
        <v>12</v>
      </c>
      <c r="AD5" s="39" t="s">
        <v>13</v>
      </c>
      <c r="AE5" s="39" t="s">
        <v>14</v>
      </c>
      <c r="AF5" s="39" t="s">
        <v>15</v>
      </c>
      <c r="AG5" s="39" t="s">
        <v>16</v>
      </c>
      <c r="AH5" s="39" t="s">
        <v>17</v>
      </c>
      <c r="AI5" s="39" t="s">
        <v>18</v>
      </c>
      <c r="AJ5" s="39" t="s">
        <v>19</v>
      </c>
      <c r="AK5" s="39" t="s">
        <v>20</v>
      </c>
      <c r="AL5" s="39" t="s">
        <v>21</v>
      </c>
      <c r="AM5" s="39" t="s">
        <v>22</v>
      </c>
      <c r="AN5" s="39" t="s">
        <v>23</v>
      </c>
      <c r="AO5" s="39" t="s">
        <v>24</v>
      </c>
      <c r="AP5" s="39" t="s">
        <v>25</v>
      </c>
      <c r="AQ5" s="39" t="s">
        <v>26</v>
      </c>
      <c r="AR5" s="42" t="s">
        <v>58</v>
      </c>
      <c r="AS5" s="42" t="s">
        <v>59</v>
      </c>
      <c r="AT5" s="18" t="s">
        <v>62</v>
      </c>
      <c r="AU5" s="44" t="s">
        <v>64</v>
      </c>
      <c r="AV5" s="44" t="s">
        <v>65</v>
      </c>
      <c r="AW5" s="49" t="s">
        <v>66</v>
      </c>
      <c r="AX5" s="18" t="s">
        <v>67</v>
      </c>
      <c r="AY5" s="18" t="s">
        <v>68</v>
      </c>
      <c r="AZ5" s="44" t="s">
        <v>69</v>
      </c>
      <c r="BA5" s="18" t="s">
        <v>70</v>
      </c>
    </row>
    <row r="6" spans="1:54" s="38" customFormat="1">
      <c r="A6" s="38" t="s">
        <v>29</v>
      </c>
      <c r="B6" s="53">
        <v>2128.5754192355298</v>
      </c>
      <c r="C6" s="53">
        <v>1909.60300780597</v>
      </c>
      <c r="D6" s="53">
        <v>2098.2916040053501</v>
      </c>
      <c r="E6" s="53">
        <v>2250.8971454267898</v>
      </c>
      <c r="F6" s="53">
        <v>2319.4581354823099</v>
      </c>
      <c r="G6" s="53">
        <v>2341.3458965509899</v>
      </c>
      <c r="H6" s="53">
        <v>2516.11826625817</v>
      </c>
      <c r="I6" s="53">
        <v>2460.4795250792699</v>
      </c>
      <c r="J6" s="53">
        <v>2263.6741472604999</v>
      </c>
      <c r="K6" s="53">
        <v>2178.05343409943</v>
      </c>
      <c r="L6" s="53">
        <v>2168.3898702628699</v>
      </c>
      <c r="M6" s="53">
        <v>2173.9066821318602</v>
      </c>
      <c r="N6" s="53">
        <v>2288.2071874015101</v>
      </c>
      <c r="O6" s="53">
        <v>2275.12017886903</v>
      </c>
      <c r="P6" s="53">
        <v>2045.25641603343</v>
      </c>
      <c r="Q6" s="53">
        <v>1996.47047256932</v>
      </c>
      <c r="R6" s="53">
        <v>2138.4403458172101</v>
      </c>
      <c r="S6" s="53">
        <v>2083.4355004603499</v>
      </c>
      <c r="T6" s="53">
        <v>2141.1688467079398</v>
      </c>
      <c r="U6" s="53">
        <v>2111.0496846501401</v>
      </c>
      <c r="V6" s="53">
        <v>2008.6172764145001</v>
      </c>
      <c r="W6" s="53">
        <v>2173.3707823209702</v>
      </c>
      <c r="X6" s="53">
        <v>2195.53184654098</v>
      </c>
      <c r="Y6" s="53">
        <v>2341.88328422411</v>
      </c>
      <c r="Z6" s="53">
        <v>2178.8282715155701</v>
      </c>
      <c r="AA6" s="53">
        <v>2283.7251327597301</v>
      </c>
      <c r="AB6" s="53">
        <v>2271.92875036129</v>
      </c>
      <c r="AC6" s="53">
        <v>2198.3113349192799</v>
      </c>
      <c r="AD6" s="53">
        <v>2142.1367821598201</v>
      </c>
      <c r="AE6" s="53">
        <v>2005.8154204817099</v>
      </c>
      <c r="AF6" s="53">
        <v>1970.39547580359</v>
      </c>
      <c r="AG6" s="53">
        <v>2016.7192983371001</v>
      </c>
      <c r="AH6" s="53">
        <v>2000.63140987667</v>
      </c>
      <c r="AI6" s="53">
        <v>2079.98344042498</v>
      </c>
      <c r="AJ6" s="53">
        <v>2012.4090753604401</v>
      </c>
      <c r="AK6" s="53">
        <v>2057.6850194416302</v>
      </c>
      <c r="AL6" s="53">
        <v>2135.74479892311</v>
      </c>
      <c r="AM6" s="53">
        <v>2194.5446984316</v>
      </c>
      <c r="AN6" s="53">
        <v>2376.92314276754</v>
      </c>
      <c r="AO6" s="53">
        <v>2132.5662284847499</v>
      </c>
      <c r="AP6" s="53">
        <v>2471.9590084761198</v>
      </c>
      <c r="AQ6" s="53">
        <v>2492.4407668356698</v>
      </c>
      <c r="AR6" s="53">
        <v>2262.0479074575701</v>
      </c>
      <c r="AS6" s="53">
        <v>2467.74845419743</v>
      </c>
      <c r="AT6" s="53">
        <v>2204.09989034313</v>
      </c>
      <c r="AU6" s="53">
        <v>2106.1481596049398</v>
      </c>
      <c r="AV6" s="53">
        <v>2222.4181834769302</v>
      </c>
      <c r="AW6" s="53">
        <v>2223.4710384713098</v>
      </c>
      <c r="AX6" s="53">
        <v>2412.2854469015601</v>
      </c>
      <c r="AY6" s="53">
        <v>2410.88688370403</v>
      </c>
      <c r="AZ6" s="53">
        <v>2463.0341573013802</v>
      </c>
      <c r="BA6" s="53">
        <v>2373.5120632922999</v>
      </c>
      <c r="BB6" s="50"/>
    </row>
    <row r="7" spans="1:54" s="38" customFormat="1">
      <c r="A7" s="38" t="s">
        <v>30</v>
      </c>
      <c r="B7" s="53">
        <v>13120.191609330601</v>
      </c>
      <c r="C7" s="53">
        <v>12736.5246838239</v>
      </c>
      <c r="D7" s="53">
        <v>12908.717503879299</v>
      </c>
      <c r="E7" s="53">
        <v>12802.1369243145</v>
      </c>
      <c r="F7" s="53">
        <v>13181.724822652401</v>
      </c>
      <c r="G7" s="53">
        <v>13768.009315384101</v>
      </c>
      <c r="H7" s="53">
        <v>14262.633081938</v>
      </c>
      <c r="I7" s="53">
        <v>14487.242791004301</v>
      </c>
      <c r="J7" s="53">
        <v>14627.676344531001</v>
      </c>
      <c r="K7" s="53">
        <v>14620.2957069441</v>
      </c>
      <c r="L7" s="53">
        <v>15004.136558067499</v>
      </c>
      <c r="M7" s="53">
        <v>15042.579506068199</v>
      </c>
      <c r="N7" s="53">
        <v>15090.545905371</v>
      </c>
      <c r="O7" s="53">
        <v>15313.678096342999</v>
      </c>
      <c r="P7" s="53">
        <v>14763.312550700401</v>
      </c>
      <c r="Q7" s="53">
        <v>14901.1539603781</v>
      </c>
      <c r="R7" s="53">
        <v>15024.1398770085</v>
      </c>
      <c r="S7" s="53">
        <v>14328.714593279199</v>
      </c>
      <c r="T7" s="53">
        <v>16094.0185232205</v>
      </c>
      <c r="U7" s="53">
        <v>14404.1544706324</v>
      </c>
      <c r="V7" s="53">
        <v>15139.810369328599</v>
      </c>
      <c r="W7" s="53">
        <v>15266.3886243417</v>
      </c>
      <c r="X7" s="53">
        <v>16115.961091283199</v>
      </c>
      <c r="Y7" s="53">
        <v>16527.757803991299</v>
      </c>
      <c r="Z7" s="53">
        <v>16956.8748139087</v>
      </c>
      <c r="AA7" s="53">
        <v>17321.927698209001</v>
      </c>
      <c r="AB7" s="53">
        <v>17036.273080810901</v>
      </c>
      <c r="AC7" s="53">
        <v>17269.848025972198</v>
      </c>
      <c r="AD7" s="53">
        <v>16866.0152399984</v>
      </c>
      <c r="AE7" s="53">
        <v>16877.150433162598</v>
      </c>
      <c r="AF7" s="53">
        <v>16476.2268877649</v>
      </c>
      <c r="AG7" s="53">
        <v>18197.192328470301</v>
      </c>
      <c r="AH7" s="53">
        <v>17657.0103149713</v>
      </c>
      <c r="AI7" s="53">
        <v>17908.019901768199</v>
      </c>
      <c r="AJ7" s="53">
        <v>18444.1975536299</v>
      </c>
      <c r="AK7" s="53">
        <v>17309.678062936498</v>
      </c>
      <c r="AL7" s="53">
        <v>17846.639134544501</v>
      </c>
      <c r="AM7" s="53">
        <v>18542.4028494042</v>
      </c>
      <c r="AN7" s="53">
        <v>18192.960528856001</v>
      </c>
      <c r="AO7" s="53">
        <v>19115.888852019001</v>
      </c>
      <c r="AP7" s="53">
        <v>18729.976696375601</v>
      </c>
      <c r="AQ7" s="53">
        <v>18225.3652135497</v>
      </c>
      <c r="AR7" s="53">
        <v>18984.182684586402</v>
      </c>
      <c r="AS7" s="53">
        <v>18863.745293574499</v>
      </c>
      <c r="AT7" s="53">
        <v>19471.044240071598</v>
      </c>
      <c r="AU7" s="53">
        <v>19474.560748983698</v>
      </c>
      <c r="AV7" s="53">
        <v>19879.1812835493</v>
      </c>
      <c r="AW7" s="53">
        <v>20305.148790745901</v>
      </c>
      <c r="AX7" s="53">
        <v>23549.552321088599</v>
      </c>
      <c r="AY7" s="53">
        <v>24013.593768485101</v>
      </c>
      <c r="AZ7" s="53">
        <v>23843.4229551717</v>
      </c>
      <c r="BA7" s="53">
        <v>24018.2012294737</v>
      </c>
      <c r="BB7" s="50"/>
    </row>
    <row r="8" spans="1:54" s="40" customFormat="1">
      <c r="A8" s="40" t="s">
        <v>31</v>
      </c>
      <c r="B8" s="53">
        <v>706.40309393211101</v>
      </c>
      <c r="C8" s="53">
        <v>563.69094990178405</v>
      </c>
      <c r="D8" s="53">
        <v>684.98834604868705</v>
      </c>
      <c r="E8" s="53">
        <v>581.20913981931096</v>
      </c>
      <c r="F8" s="53">
        <v>1102.7457316485199</v>
      </c>
      <c r="G8" s="53">
        <v>1356.531220692</v>
      </c>
      <c r="H8" s="53">
        <v>1096.8143213171099</v>
      </c>
      <c r="I8" s="53">
        <v>1450.4961989835299</v>
      </c>
      <c r="J8" s="53">
        <v>1229.6384073147301</v>
      </c>
      <c r="K8" s="53">
        <v>1407.2847508361201</v>
      </c>
      <c r="L8" s="53">
        <v>1299.1320736780001</v>
      </c>
      <c r="M8" s="53">
        <v>1185.7793611085399</v>
      </c>
      <c r="N8" s="53">
        <v>1083.3016675655199</v>
      </c>
      <c r="O8" s="53">
        <v>1021.88897721195</v>
      </c>
      <c r="P8" s="53">
        <v>1128.0674740714301</v>
      </c>
      <c r="Q8" s="53">
        <v>1148.0306351593299</v>
      </c>
      <c r="R8" s="53">
        <v>1235.00388418634</v>
      </c>
      <c r="S8" s="53">
        <v>1181.65883116541</v>
      </c>
      <c r="T8" s="53">
        <v>1329.8536219999501</v>
      </c>
      <c r="U8" s="53">
        <v>1272.0747977649401</v>
      </c>
      <c r="V8" s="53">
        <v>1668.0240778463401</v>
      </c>
      <c r="W8" s="53">
        <v>1698.54368085184</v>
      </c>
      <c r="X8" s="53">
        <v>1946.0396072609201</v>
      </c>
      <c r="Y8" s="53">
        <v>1968.1628713826401</v>
      </c>
      <c r="Z8" s="53">
        <v>1916.4885148677799</v>
      </c>
      <c r="AA8" s="53">
        <v>2108.1329154707601</v>
      </c>
      <c r="AB8" s="53">
        <v>2100.26551574311</v>
      </c>
      <c r="AC8" s="53">
        <v>2349.5332398954902</v>
      </c>
      <c r="AD8" s="53">
        <v>2109.2940445867398</v>
      </c>
      <c r="AE8" s="53">
        <v>2126.8117711479699</v>
      </c>
      <c r="AF8" s="53">
        <v>2431.6232911089801</v>
      </c>
      <c r="AG8" s="53">
        <v>2118.53824712592</v>
      </c>
      <c r="AH8" s="53">
        <v>2338.5275652492701</v>
      </c>
      <c r="AI8" s="53">
        <v>2374.8906876215401</v>
      </c>
      <c r="AJ8" s="53">
        <v>2289.0247072597499</v>
      </c>
      <c r="AK8" s="53">
        <v>2317.8478000935302</v>
      </c>
      <c r="AL8" s="53">
        <v>2273.2969458677298</v>
      </c>
      <c r="AM8" s="53">
        <v>2648.60298440216</v>
      </c>
      <c r="AN8" s="53">
        <v>2500.1813617492498</v>
      </c>
      <c r="AO8" s="53">
        <v>2895.7033264143502</v>
      </c>
      <c r="AP8" s="53">
        <v>3035.8226197355798</v>
      </c>
      <c r="AQ8" s="53">
        <v>2978.2486551213301</v>
      </c>
      <c r="AR8" s="53">
        <v>3295.8983857043399</v>
      </c>
      <c r="AS8" s="53">
        <v>3304.87520010246</v>
      </c>
      <c r="AT8" s="53">
        <v>3679.4213096503399</v>
      </c>
      <c r="AU8" s="53">
        <v>3327.7366038892201</v>
      </c>
      <c r="AV8" s="53">
        <v>3683.47073113753</v>
      </c>
      <c r="AW8" s="53">
        <v>3620.2956025302201</v>
      </c>
      <c r="AX8" s="53">
        <v>3562.2300660296701</v>
      </c>
      <c r="AY8" s="53">
        <v>3841.2737816326398</v>
      </c>
      <c r="AZ8" s="53">
        <v>3830.3307487635502</v>
      </c>
      <c r="BA8" s="53">
        <v>4554.1783634295298</v>
      </c>
      <c r="BB8" s="50"/>
    </row>
    <row r="9" spans="1:54" s="40" customFormat="1">
      <c r="A9" s="40" t="s">
        <v>32</v>
      </c>
      <c r="B9" s="53">
        <v>10514.92882445</v>
      </c>
      <c r="C9" s="53">
        <v>10805.169321487099</v>
      </c>
      <c r="D9" s="53">
        <v>10579.7863039232</v>
      </c>
      <c r="E9" s="53">
        <v>10701.291115579699</v>
      </c>
      <c r="F9" s="53">
        <v>10746.498463734401</v>
      </c>
      <c r="G9" s="53">
        <v>11084.7552256414</v>
      </c>
      <c r="H9" s="53">
        <v>11310.8732161114</v>
      </c>
      <c r="I9" s="53">
        <v>11216.5056226216</v>
      </c>
      <c r="J9" s="53">
        <v>11521.978007928299</v>
      </c>
      <c r="K9" s="53">
        <v>11460.8640445938</v>
      </c>
      <c r="L9" s="53">
        <v>11451.618070425</v>
      </c>
      <c r="M9" s="53">
        <v>11035.444817511199</v>
      </c>
      <c r="N9" s="53">
        <v>11067.3038649806</v>
      </c>
      <c r="O9" s="53">
        <v>13247.3616100043</v>
      </c>
      <c r="P9" s="53">
        <v>11398.4023320211</v>
      </c>
      <c r="Q9" s="53">
        <v>11071.3845026287</v>
      </c>
      <c r="R9" s="53">
        <v>10619.6204126385</v>
      </c>
      <c r="S9" s="53">
        <v>10404.6485794</v>
      </c>
      <c r="T9" s="53">
        <v>10367.945035421601</v>
      </c>
      <c r="U9" s="53">
        <v>10157.643556651101</v>
      </c>
      <c r="V9" s="53">
        <v>10184.8271259782</v>
      </c>
      <c r="W9" s="53">
        <v>10112.7897593989</v>
      </c>
      <c r="X9" s="53">
        <v>10535.9788724668</v>
      </c>
      <c r="Y9" s="53">
        <v>10815.3303412896</v>
      </c>
      <c r="Z9" s="53">
        <v>10790.1011855504</v>
      </c>
      <c r="AA9" s="53">
        <v>11068.8233657659</v>
      </c>
      <c r="AB9" s="53">
        <v>10721.143223760801</v>
      </c>
      <c r="AC9" s="53">
        <v>10505.343513681601</v>
      </c>
      <c r="AD9" s="53">
        <v>10562.7373745076</v>
      </c>
      <c r="AE9" s="53">
        <v>10528.655698798701</v>
      </c>
      <c r="AF9" s="53">
        <v>10547.1143845851</v>
      </c>
      <c r="AG9" s="53">
        <v>11049.6348993508</v>
      </c>
      <c r="AH9" s="53">
        <v>10905.0162692498</v>
      </c>
      <c r="AI9" s="53">
        <v>10604.604661516099</v>
      </c>
      <c r="AJ9" s="53">
        <v>10503.1180646508</v>
      </c>
      <c r="AK9" s="53">
        <v>10546.903868093799</v>
      </c>
      <c r="AL9" s="53">
        <v>10311.4669949287</v>
      </c>
      <c r="AM9" s="53">
        <v>10335.579218291001</v>
      </c>
      <c r="AN9" s="53">
        <v>10322.159486230101</v>
      </c>
      <c r="AO9" s="53">
        <v>10077.708405469601</v>
      </c>
      <c r="AP9" s="53">
        <v>10055.4081155738</v>
      </c>
      <c r="AQ9" s="53">
        <v>10087.5605987568</v>
      </c>
      <c r="AR9" s="53">
        <v>9891.7100489616205</v>
      </c>
      <c r="AS9" s="53">
        <v>9823.27977975867</v>
      </c>
      <c r="AT9" s="53">
        <v>9594.3335852453401</v>
      </c>
      <c r="AU9" s="53">
        <v>9576.9167163392594</v>
      </c>
      <c r="AV9" s="53">
        <v>9646.4020286586892</v>
      </c>
      <c r="AW9" s="53">
        <v>9669.4570400093799</v>
      </c>
      <c r="AX9" s="53">
        <v>10086.5165819515</v>
      </c>
      <c r="AY9" s="53">
        <v>9583.0439967987895</v>
      </c>
      <c r="AZ9" s="53">
        <v>9797.5544922139907</v>
      </c>
      <c r="BA9" s="53">
        <v>9473.9030650937493</v>
      </c>
      <c r="BB9" s="50"/>
    </row>
    <row r="10" spans="1:54" s="40" customFormat="1">
      <c r="A10" s="40" t="s">
        <v>33</v>
      </c>
      <c r="B10" s="53">
        <v>15146.783731621301</v>
      </c>
      <c r="C10" s="53">
        <v>14836.0188719078</v>
      </c>
      <c r="D10" s="53">
        <v>14660.231608080399</v>
      </c>
      <c r="E10" s="53">
        <v>14625.661893561501</v>
      </c>
      <c r="F10" s="53">
        <v>15444.1517726825</v>
      </c>
      <c r="G10" s="53">
        <v>16225.166143173999</v>
      </c>
      <c r="H10" s="53">
        <v>16444.011018512399</v>
      </c>
      <c r="I10" s="53">
        <v>16334.172782248501</v>
      </c>
      <c r="J10" s="53">
        <v>16235.2589634792</v>
      </c>
      <c r="K10" s="53">
        <v>16517.427301993299</v>
      </c>
      <c r="L10" s="53">
        <v>16352.4630373195</v>
      </c>
      <c r="M10" s="53">
        <v>16418.478131599401</v>
      </c>
      <c r="N10" s="53">
        <v>16724.475307212499</v>
      </c>
      <c r="O10" s="53">
        <v>16507.156667653198</v>
      </c>
      <c r="P10" s="53">
        <v>16699.183178003099</v>
      </c>
      <c r="Q10" s="53">
        <v>16662.786454679299</v>
      </c>
      <c r="R10" s="53">
        <v>16318.5055937698</v>
      </c>
      <c r="S10" s="53">
        <v>16154.8556307819</v>
      </c>
      <c r="T10" s="53">
        <v>16272.2923755348</v>
      </c>
      <c r="U10" s="53">
        <v>16379.309008370499</v>
      </c>
      <c r="V10" s="53">
        <v>16451.050814937898</v>
      </c>
      <c r="W10" s="53">
        <v>16623.285534975701</v>
      </c>
      <c r="X10" s="53">
        <v>16964.559765324899</v>
      </c>
      <c r="Y10" s="53">
        <v>16746.267598119499</v>
      </c>
      <c r="Z10" s="53">
        <v>18052.083148726499</v>
      </c>
      <c r="AA10" s="53">
        <v>17926.9257903986</v>
      </c>
      <c r="AB10" s="53">
        <v>18077.2527008291</v>
      </c>
      <c r="AC10" s="53">
        <v>18432.957113283999</v>
      </c>
      <c r="AD10" s="53">
        <v>18621.665332283501</v>
      </c>
      <c r="AE10" s="53">
        <v>18725.656694131401</v>
      </c>
      <c r="AF10" s="53">
        <v>19051.369766542</v>
      </c>
      <c r="AG10" s="53">
        <v>19341.6940896747</v>
      </c>
      <c r="AH10" s="53">
        <v>19411.1144133628</v>
      </c>
      <c r="AI10" s="53">
        <v>20296.529680687399</v>
      </c>
      <c r="AJ10" s="53">
        <v>20341.181312370201</v>
      </c>
      <c r="AK10" s="53">
        <v>20742.3847528773</v>
      </c>
      <c r="AL10" s="53">
        <v>20390.633916012601</v>
      </c>
      <c r="AM10" s="53">
        <v>21031.559679855502</v>
      </c>
      <c r="AN10" s="53">
        <v>20624.8936104729</v>
      </c>
      <c r="AO10" s="53">
        <v>21354.273547094701</v>
      </c>
      <c r="AP10" s="53">
        <v>21284.1125950981</v>
      </c>
      <c r="AQ10" s="53">
        <v>22015.122157217698</v>
      </c>
      <c r="AR10" s="53">
        <v>22913.0458903176</v>
      </c>
      <c r="AS10" s="53">
        <v>22609.987179323001</v>
      </c>
      <c r="AT10" s="53">
        <v>23169.2270124762</v>
      </c>
      <c r="AU10" s="53">
        <v>22341.636756039999</v>
      </c>
      <c r="AV10" s="53">
        <v>23793.2106457113</v>
      </c>
      <c r="AW10" s="53">
        <v>23394.379176162402</v>
      </c>
      <c r="AX10" s="53">
        <v>25662.668037009498</v>
      </c>
      <c r="AY10" s="53">
        <v>25610.893923405201</v>
      </c>
      <c r="AZ10" s="53">
        <v>26158.273876200401</v>
      </c>
      <c r="BA10" s="53">
        <v>27014.506060575</v>
      </c>
      <c r="BB10" s="50"/>
    </row>
    <row r="11" spans="1:54" s="41" customFormat="1">
      <c r="A11" s="41" t="s">
        <v>34</v>
      </c>
      <c r="B11" s="53">
        <v>1087.0758803026499</v>
      </c>
      <c r="C11" s="53">
        <v>1119.81811975555</v>
      </c>
      <c r="D11" s="53">
        <v>1153.92833496552</v>
      </c>
      <c r="E11" s="53">
        <v>1149.48041793637</v>
      </c>
      <c r="F11" s="53">
        <v>1091.4176847286701</v>
      </c>
      <c r="G11" s="53">
        <v>1517.36928453219</v>
      </c>
      <c r="H11" s="53">
        <v>1391.1849949734001</v>
      </c>
      <c r="I11" s="53">
        <v>1447.11706753054</v>
      </c>
      <c r="J11" s="53">
        <v>1524.1457975856499</v>
      </c>
      <c r="K11" s="53">
        <v>1587.3577417532299</v>
      </c>
      <c r="L11" s="53">
        <v>1620.17760020788</v>
      </c>
      <c r="M11" s="53">
        <v>2022.17552691831</v>
      </c>
      <c r="N11" s="53">
        <v>1655.6824007078701</v>
      </c>
      <c r="O11" s="53">
        <v>1617.0005645799599</v>
      </c>
      <c r="P11" s="53">
        <v>1717.0681199922401</v>
      </c>
      <c r="Q11" s="53">
        <v>1719.7390152575999</v>
      </c>
      <c r="R11" s="53">
        <v>1818.2618900218099</v>
      </c>
      <c r="S11" s="53">
        <v>1875.06181671167</v>
      </c>
      <c r="T11" s="53">
        <v>1908.5746799882099</v>
      </c>
      <c r="U11" s="53">
        <v>1965.97219000993</v>
      </c>
      <c r="V11" s="53">
        <v>1970.5297824470899</v>
      </c>
      <c r="W11" s="53">
        <v>2029.6248645022699</v>
      </c>
      <c r="X11" s="53">
        <v>2059.9637355812902</v>
      </c>
      <c r="Y11" s="53">
        <v>2227.0981754724999</v>
      </c>
      <c r="Z11" s="53">
        <v>1973.23076406529</v>
      </c>
      <c r="AA11" s="53">
        <v>1992.35351953998</v>
      </c>
      <c r="AB11" s="53">
        <v>2207.3837972841402</v>
      </c>
      <c r="AC11" s="53">
        <v>2160.31707270076</v>
      </c>
      <c r="AD11" s="53">
        <v>2237.9408416582901</v>
      </c>
      <c r="AE11" s="53">
        <v>2397.7853071316599</v>
      </c>
      <c r="AF11" s="53">
        <v>2495.2615972559702</v>
      </c>
      <c r="AG11" s="53">
        <v>2524.9189411272</v>
      </c>
      <c r="AH11" s="53">
        <v>2516.5929189920798</v>
      </c>
      <c r="AI11" s="53">
        <v>2558.1996931304798</v>
      </c>
      <c r="AJ11" s="53">
        <v>2616.6982904153601</v>
      </c>
      <c r="AK11" s="53">
        <v>2641.7357280759102</v>
      </c>
      <c r="AL11" s="53">
        <v>2839.7908023529299</v>
      </c>
      <c r="AM11" s="53">
        <v>2871.5247839889898</v>
      </c>
      <c r="AN11" s="53">
        <v>2939.3727261663898</v>
      </c>
      <c r="AO11" s="53">
        <v>3178.07960952138</v>
      </c>
      <c r="AP11" s="53">
        <v>3180.2410278115299</v>
      </c>
      <c r="AQ11" s="53">
        <v>3328.1360310711102</v>
      </c>
      <c r="AR11" s="53">
        <v>3478.2182119439199</v>
      </c>
      <c r="AS11" s="53">
        <v>3593.9370628501201</v>
      </c>
      <c r="AT11" s="53">
        <v>3824.48858517498</v>
      </c>
      <c r="AU11" s="53">
        <v>3541.1736141276901</v>
      </c>
      <c r="AV11" s="53">
        <v>3990.0996320057502</v>
      </c>
      <c r="AW11" s="53">
        <v>4336.6044686973601</v>
      </c>
      <c r="AX11" s="53">
        <v>4483.4547868172103</v>
      </c>
      <c r="AY11" s="53">
        <v>4596.0726601546603</v>
      </c>
      <c r="AZ11" s="53">
        <v>4779.2260047439804</v>
      </c>
      <c r="BA11" s="53">
        <v>5270.4826242446497</v>
      </c>
      <c r="BB11" s="50"/>
    </row>
    <row r="12" spans="1:54" s="8" customForma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54" s="8" customFormat="1">
      <c r="AJ13" s="29"/>
      <c r="AM13" s="29"/>
      <c r="AO13" s="29"/>
      <c r="AP13" s="29"/>
      <c r="AQ13" s="29"/>
      <c r="AR13" s="34"/>
      <c r="AT13" s="29"/>
      <c r="AX13" s="29"/>
    </row>
    <row r="14" spans="1:54" s="8" customFormat="1">
      <c r="I14" s="9">
        <v>2021</v>
      </c>
      <c r="J14" s="9">
        <v>2020</v>
      </c>
      <c r="K14" s="10" t="s">
        <v>35</v>
      </c>
      <c r="L14" s="9" t="s">
        <v>35</v>
      </c>
      <c r="N14" s="29"/>
      <c r="O14" s="29"/>
      <c r="R14" s="29"/>
      <c r="AO14" s="29"/>
      <c r="AP14" s="29"/>
      <c r="AQ14" s="29"/>
      <c r="AR14" s="34"/>
    </row>
    <row r="15" spans="1:54" s="8" customFormat="1">
      <c r="I15" s="30" t="s">
        <v>37</v>
      </c>
      <c r="J15" s="30" t="s">
        <v>37</v>
      </c>
      <c r="K15" s="19" t="s">
        <v>37</v>
      </c>
      <c r="L15" s="9" t="s">
        <v>38</v>
      </c>
      <c r="O15" s="29"/>
      <c r="AO15" s="29"/>
      <c r="AP15" s="29"/>
      <c r="AQ15" s="29"/>
      <c r="AR15" s="34"/>
    </row>
    <row r="16" spans="1:54" s="8" customFormat="1">
      <c r="I16" s="47">
        <v>283389.09789448237</v>
      </c>
      <c r="J16" s="48">
        <v>249074.92584310251</v>
      </c>
      <c r="K16" s="29">
        <f>(I16-J16)</f>
        <v>34314.172051379865</v>
      </c>
      <c r="L16" s="35">
        <f>(K16/(J16/100))</f>
        <v>13.776646499132182</v>
      </c>
      <c r="O16" s="29"/>
      <c r="AO16" s="29"/>
      <c r="AP16" s="29"/>
      <c r="AQ16" s="29"/>
      <c r="AR16" s="34"/>
    </row>
    <row r="17" spans="9:44" s="8" customFormat="1">
      <c r="AO17" s="29"/>
      <c r="AP17" s="29"/>
      <c r="AQ17" s="29"/>
      <c r="AR17" s="34"/>
    </row>
    <row r="18" spans="9:44" s="8" customFormat="1">
      <c r="I18" s="9" t="s">
        <v>71</v>
      </c>
      <c r="J18" s="9" t="s">
        <v>72</v>
      </c>
      <c r="K18" s="9" t="s">
        <v>35</v>
      </c>
      <c r="L18" s="9" t="s">
        <v>35</v>
      </c>
      <c r="AO18" s="29"/>
      <c r="AP18" s="29"/>
      <c r="AQ18" s="29"/>
      <c r="AR18" s="34"/>
    </row>
    <row r="19" spans="9:44" s="8" customFormat="1">
      <c r="I19" s="30" t="s">
        <v>37</v>
      </c>
      <c r="J19" s="30" t="s">
        <v>37</v>
      </c>
      <c r="K19" s="19" t="s">
        <v>37</v>
      </c>
      <c r="L19" s="9" t="s">
        <v>38</v>
      </c>
    </row>
    <row r="20" spans="9:44" s="8" customFormat="1">
      <c r="I20" s="29">
        <f>SUM(BA3)</f>
        <v>72704.783406108894</v>
      </c>
      <c r="J20" s="29">
        <f>SUM(AW3)</f>
        <v>63549.356116616596</v>
      </c>
      <c r="K20" s="29">
        <f>(I20-J20)</f>
        <v>9155.4272894922979</v>
      </c>
      <c r="L20" s="35">
        <f>(K20/(J20/100))</f>
        <v>14.40679787957502</v>
      </c>
    </row>
    <row r="21" spans="9:44" s="8" customForma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B22"/>
  <sheetViews>
    <sheetView workbookViewId="0"/>
  </sheetViews>
  <sheetFormatPr defaultRowHeight="15"/>
  <cols>
    <col min="1" max="1" width="47.7109375" customWidth="1"/>
    <col min="2" max="46" width="10.28515625" customWidth="1"/>
  </cols>
  <sheetData>
    <row r="1" spans="1:54" ht="18.75">
      <c r="A1" s="3" t="s">
        <v>56</v>
      </c>
    </row>
    <row r="2" spans="1:54" s="25" customFormat="1">
      <c r="B2" s="21" t="s">
        <v>40</v>
      </c>
      <c r="C2" s="21" t="s">
        <v>41</v>
      </c>
      <c r="D2" s="21" t="s">
        <v>42</v>
      </c>
      <c r="E2" s="21" t="s">
        <v>43</v>
      </c>
      <c r="F2" s="21" t="s">
        <v>44</v>
      </c>
      <c r="G2" s="21" t="s">
        <v>45</v>
      </c>
      <c r="H2" s="21" t="s">
        <v>46</v>
      </c>
      <c r="I2" s="21" t="s">
        <v>47</v>
      </c>
      <c r="J2" s="21" t="s">
        <v>48</v>
      </c>
      <c r="K2" s="21" t="s">
        <v>49</v>
      </c>
      <c r="L2" s="21" t="s">
        <v>50</v>
      </c>
      <c r="M2" s="21" t="s">
        <v>51</v>
      </c>
      <c r="N2" s="21" t="s">
        <v>52</v>
      </c>
      <c r="O2" s="21" t="s">
        <v>53</v>
      </c>
      <c r="P2" s="21" t="s">
        <v>54</v>
      </c>
      <c r="Q2" s="21" t="s">
        <v>55</v>
      </c>
      <c r="R2" s="21" t="s">
        <v>1</v>
      </c>
      <c r="S2" s="21" t="s">
        <v>2</v>
      </c>
      <c r="T2" s="21" t="s">
        <v>3</v>
      </c>
      <c r="U2" s="21" t="s">
        <v>4</v>
      </c>
      <c r="V2" s="21" t="s">
        <v>5</v>
      </c>
      <c r="W2" s="21" t="s">
        <v>6</v>
      </c>
      <c r="X2" s="21" t="s">
        <v>7</v>
      </c>
      <c r="Y2" s="21" t="s">
        <v>8</v>
      </c>
      <c r="Z2" s="21" t="s">
        <v>9</v>
      </c>
      <c r="AA2" s="21" t="s">
        <v>10</v>
      </c>
      <c r="AB2" s="21" t="s">
        <v>11</v>
      </c>
      <c r="AC2" s="21" t="s">
        <v>12</v>
      </c>
      <c r="AD2" s="21" t="s">
        <v>13</v>
      </c>
      <c r="AE2" s="21" t="s">
        <v>14</v>
      </c>
      <c r="AF2" s="21" t="s">
        <v>15</v>
      </c>
      <c r="AG2" s="21" t="s">
        <v>16</v>
      </c>
      <c r="AH2" s="21" t="s">
        <v>17</v>
      </c>
      <c r="AI2" s="21" t="s">
        <v>18</v>
      </c>
      <c r="AJ2" s="21" t="s">
        <v>19</v>
      </c>
      <c r="AK2" s="21" t="s">
        <v>20</v>
      </c>
      <c r="AL2" s="21" t="s">
        <v>21</v>
      </c>
      <c r="AM2" s="21" t="s">
        <v>22</v>
      </c>
      <c r="AN2" s="21" t="s">
        <v>23</v>
      </c>
      <c r="AO2" s="21" t="s">
        <v>24</v>
      </c>
      <c r="AP2" s="21" t="s">
        <v>25</v>
      </c>
      <c r="AQ2" s="21" t="s">
        <v>26</v>
      </c>
      <c r="AR2" s="21" t="s">
        <v>58</v>
      </c>
      <c r="AS2" s="21" t="s">
        <v>59</v>
      </c>
      <c r="AT2" s="21" t="s">
        <v>62</v>
      </c>
      <c r="AU2" s="21" t="s">
        <v>64</v>
      </c>
      <c r="AV2" s="21" t="s">
        <v>65</v>
      </c>
      <c r="AW2" s="21" t="s">
        <v>66</v>
      </c>
      <c r="AX2" s="21" t="s">
        <v>67</v>
      </c>
      <c r="AY2" s="21" t="s">
        <v>68</v>
      </c>
      <c r="AZ2" s="21" t="s">
        <v>69</v>
      </c>
      <c r="BA2" s="21" t="s">
        <v>70</v>
      </c>
    </row>
    <row r="3" spans="1:54" s="22" customFormat="1">
      <c r="A3" s="22" t="s">
        <v>61</v>
      </c>
      <c r="B3" s="31">
        <v>7342</v>
      </c>
      <c r="C3" s="31">
        <v>7089</v>
      </c>
      <c r="D3" s="31">
        <v>6990</v>
      </c>
      <c r="E3" s="31">
        <v>8843</v>
      </c>
      <c r="F3" s="31">
        <v>8631</v>
      </c>
      <c r="G3" s="31">
        <v>10560</v>
      </c>
      <c r="H3" s="31">
        <v>9493</v>
      </c>
      <c r="I3" s="31">
        <v>11601</v>
      </c>
      <c r="J3" s="31">
        <v>10370</v>
      </c>
      <c r="K3" s="31">
        <v>10737</v>
      </c>
      <c r="L3" s="31">
        <v>9776</v>
      </c>
      <c r="M3" s="31">
        <v>12514</v>
      </c>
      <c r="N3" s="31">
        <v>10246</v>
      </c>
      <c r="O3" s="31">
        <v>10903</v>
      </c>
      <c r="P3" s="31">
        <v>9797</v>
      </c>
      <c r="Q3" s="31">
        <v>11716</v>
      </c>
      <c r="R3" s="31">
        <v>10401</v>
      </c>
      <c r="S3" s="31">
        <v>10370</v>
      </c>
      <c r="T3" s="31">
        <v>11226</v>
      </c>
      <c r="U3" s="31">
        <v>12118</v>
      </c>
      <c r="V3" s="31">
        <v>11507</v>
      </c>
      <c r="W3" s="31">
        <v>11139</v>
      </c>
      <c r="X3" s="31">
        <v>12772</v>
      </c>
      <c r="Y3" s="31">
        <v>16658</v>
      </c>
      <c r="Z3" s="31">
        <v>15078</v>
      </c>
      <c r="AA3" s="31">
        <v>15474</v>
      </c>
      <c r="AB3" s="31">
        <v>14162</v>
      </c>
      <c r="AC3" s="31">
        <v>17805</v>
      </c>
      <c r="AD3" s="31">
        <v>14426</v>
      </c>
      <c r="AE3" s="31">
        <v>14740</v>
      </c>
      <c r="AF3" s="31">
        <v>14366</v>
      </c>
      <c r="AG3" s="31">
        <v>19129</v>
      </c>
      <c r="AH3" s="31">
        <v>16201</v>
      </c>
      <c r="AI3" s="31">
        <v>16059</v>
      </c>
      <c r="AJ3" s="31">
        <v>16101</v>
      </c>
      <c r="AK3" s="31">
        <v>19552</v>
      </c>
      <c r="AL3" s="31">
        <v>15720</v>
      </c>
      <c r="AM3" s="31">
        <v>16472</v>
      </c>
      <c r="AN3" s="31">
        <v>15619</v>
      </c>
      <c r="AO3" s="31">
        <v>21191</v>
      </c>
      <c r="AP3" s="31">
        <v>18351</v>
      </c>
      <c r="AQ3" s="31">
        <v>18100</v>
      </c>
      <c r="AR3" s="31">
        <v>17922</v>
      </c>
      <c r="AS3" s="31">
        <v>22246</v>
      </c>
      <c r="AT3" s="31">
        <v>20345</v>
      </c>
      <c r="AU3" s="31">
        <v>18549</v>
      </c>
      <c r="AV3" s="31">
        <v>19156</v>
      </c>
      <c r="AW3" s="31">
        <v>23567</v>
      </c>
      <c r="AX3" s="31">
        <v>24734</v>
      </c>
      <c r="AY3" s="31">
        <v>23547</v>
      </c>
      <c r="AZ3" s="31">
        <v>23423</v>
      </c>
      <c r="BA3" s="31">
        <v>29961</v>
      </c>
    </row>
    <row r="4" spans="1:54" s="23" customFormat="1">
      <c r="A4" s="23" t="s">
        <v>60</v>
      </c>
      <c r="B4" s="29">
        <v>42703.958558872298</v>
      </c>
      <c r="C4" s="29">
        <v>41970.824954682103</v>
      </c>
      <c r="D4" s="29">
        <v>42085.943700902499</v>
      </c>
      <c r="E4" s="29">
        <v>42110.676636638098</v>
      </c>
      <c r="F4" s="29">
        <v>43885.9966109288</v>
      </c>
      <c r="G4" s="29">
        <v>46293.177085974799</v>
      </c>
      <c r="H4" s="29">
        <v>47021.634899110497</v>
      </c>
      <c r="I4" s="29">
        <v>47396.013987467697</v>
      </c>
      <c r="J4" s="29">
        <v>47402.371668099302</v>
      </c>
      <c r="K4" s="29">
        <v>47771.282980219898</v>
      </c>
      <c r="L4" s="29">
        <v>47895.917209960702</v>
      </c>
      <c r="M4" s="29">
        <v>47878.3640253376</v>
      </c>
      <c r="N4" s="29">
        <v>47909.516333239</v>
      </c>
      <c r="O4" s="29">
        <v>49982.206094661298</v>
      </c>
      <c r="P4" s="29">
        <v>47751.290070821698</v>
      </c>
      <c r="Q4" s="29">
        <v>47499.5650406723</v>
      </c>
      <c r="R4" s="29">
        <v>47153.972003442199</v>
      </c>
      <c r="S4" s="29">
        <v>46028.374951798498</v>
      </c>
      <c r="T4" s="29">
        <v>48113.853082872898</v>
      </c>
      <c r="U4" s="29">
        <v>46290.203708079003</v>
      </c>
      <c r="V4" s="29">
        <v>47422.859446952702</v>
      </c>
      <c r="W4" s="29">
        <v>47904.003246391403</v>
      </c>
      <c r="X4" s="29">
        <v>49818.034918458099</v>
      </c>
      <c r="Y4" s="29">
        <v>50626.500074479598</v>
      </c>
      <c r="Z4" s="29">
        <v>51867.606698634299</v>
      </c>
      <c r="AA4" s="29">
        <v>52701.8884221439</v>
      </c>
      <c r="AB4" s="29">
        <v>52414.247068789402</v>
      </c>
      <c r="AC4" s="29">
        <v>52916.310300453297</v>
      </c>
      <c r="AD4" s="29">
        <v>52539.789615194401</v>
      </c>
      <c r="AE4" s="29">
        <v>52661.875324854002</v>
      </c>
      <c r="AF4" s="29">
        <v>52971.991403060601</v>
      </c>
      <c r="AG4" s="29">
        <v>55248.697804085998</v>
      </c>
      <c r="AH4" s="29">
        <v>54828.8928917019</v>
      </c>
      <c r="AI4" s="29">
        <v>55822.2280651486</v>
      </c>
      <c r="AJ4" s="29">
        <v>56206.629003686503</v>
      </c>
      <c r="AK4" s="29">
        <v>55616.235231518804</v>
      </c>
      <c r="AL4" s="29">
        <v>55797.5725926296</v>
      </c>
      <c r="AM4" s="29">
        <v>57624.214214373402</v>
      </c>
      <c r="AN4" s="29">
        <v>56956.490856242199</v>
      </c>
      <c r="AO4" s="29">
        <v>58754.219969003803</v>
      </c>
      <c r="AP4" s="29">
        <v>58757.520063070697</v>
      </c>
      <c r="AQ4" s="29">
        <v>59126.8734225523</v>
      </c>
      <c r="AR4" s="29">
        <v>60825.103128971401</v>
      </c>
      <c r="AS4" s="29">
        <v>60663.572969806199</v>
      </c>
      <c r="AT4" s="29">
        <v>61942.614622961599</v>
      </c>
      <c r="AU4" s="29">
        <v>60368.172598984798</v>
      </c>
      <c r="AV4" s="29">
        <v>63214.7825045395</v>
      </c>
      <c r="AW4" s="29">
        <v>63549.356116616596</v>
      </c>
      <c r="AX4" s="29">
        <v>69756.707239797994</v>
      </c>
      <c r="AY4" s="29">
        <v>70055.765014180404</v>
      </c>
      <c r="AZ4" s="29">
        <v>70871.842234395095</v>
      </c>
      <c r="BA4" s="29">
        <v>72704.783406108894</v>
      </c>
    </row>
    <row r="5" spans="1:54" s="22" customFormat="1">
      <c r="A5" s="22" t="s">
        <v>57</v>
      </c>
      <c r="B5" s="43">
        <f>(B3/(B4/100))</f>
        <v>17.19278551162467</v>
      </c>
      <c r="C5" s="43">
        <f t="shared" ref="C5:BA5" si="0">(C3/(C4/100))</f>
        <v>16.890304175946817</v>
      </c>
      <c r="D5" s="43">
        <f t="shared" si="0"/>
        <v>16.608870766155839</v>
      </c>
      <c r="E5" s="43">
        <f t="shared" si="0"/>
        <v>20.999425101391534</v>
      </c>
      <c r="F5" s="43">
        <f t="shared" si="0"/>
        <v>19.6668656667823</v>
      </c>
      <c r="G5" s="43">
        <f t="shared" si="0"/>
        <v>22.811136899047071</v>
      </c>
      <c r="H5" s="43">
        <f t="shared" si="0"/>
        <v>20.188579194169147</v>
      </c>
      <c r="I5" s="43">
        <f t="shared" si="0"/>
        <v>24.476741869194946</v>
      </c>
      <c r="J5" s="43">
        <f t="shared" si="0"/>
        <v>21.876542533796407</v>
      </c>
      <c r="K5" s="43">
        <f t="shared" si="0"/>
        <v>22.475846010762879</v>
      </c>
      <c r="L5" s="43">
        <f t="shared" si="0"/>
        <v>20.410925543288119</v>
      </c>
      <c r="M5" s="43">
        <f t="shared" si="0"/>
        <v>26.137066824959795</v>
      </c>
      <c r="N5" s="43">
        <f t="shared" si="0"/>
        <v>21.386147855747517</v>
      </c>
      <c r="O5" s="43">
        <f t="shared" si="0"/>
        <v>21.813763040692539</v>
      </c>
      <c r="P5" s="43">
        <f t="shared" si="0"/>
        <v>20.516723182702936</v>
      </c>
      <c r="Q5" s="43">
        <f t="shared" si="0"/>
        <v>24.665489020726778</v>
      </c>
      <c r="R5" s="43">
        <f t="shared" si="0"/>
        <v>22.057526774713139</v>
      </c>
      <c r="S5" s="43">
        <f t="shared" si="0"/>
        <v>22.529580961438672</v>
      </c>
      <c r="T5" s="43">
        <f t="shared" si="0"/>
        <v>23.332157540290872</v>
      </c>
      <c r="U5" s="43">
        <f t="shared" si="0"/>
        <v>26.178325065104548</v>
      </c>
      <c r="V5" s="43">
        <f t="shared" si="0"/>
        <v>24.264669263294323</v>
      </c>
      <c r="W5" s="43">
        <f t="shared" si="0"/>
        <v>23.252753935213335</v>
      </c>
      <c r="X5" s="43">
        <f t="shared" si="0"/>
        <v>25.637301874522233</v>
      </c>
      <c r="Y5" s="43">
        <f t="shared" si="0"/>
        <v>32.90371638468676</v>
      </c>
      <c r="Z5" s="43">
        <f t="shared" si="0"/>
        <v>29.070167219412131</v>
      </c>
      <c r="AA5" s="43">
        <f t="shared" si="0"/>
        <v>29.361376723453894</v>
      </c>
      <c r="AB5" s="43">
        <f t="shared" si="0"/>
        <v>27.019371243497087</v>
      </c>
      <c r="AC5" s="43">
        <f t="shared" si="0"/>
        <v>33.647470692693922</v>
      </c>
      <c r="AD5" s="43">
        <f t="shared" si="0"/>
        <v>27.457285431969126</v>
      </c>
      <c r="AE5" s="43">
        <f t="shared" si="0"/>
        <v>27.989888147874964</v>
      </c>
      <c r="AF5" s="43">
        <f t="shared" si="0"/>
        <v>27.119992319507109</v>
      </c>
      <c r="AG5" s="43">
        <f t="shared" si="0"/>
        <v>34.623440479687261</v>
      </c>
      <c r="AH5" s="43">
        <f t="shared" si="0"/>
        <v>29.548289497656345</v>
      </c>
      <c r="AI5" s="43">
        <f t="shared" si="0"/>
        <v>28.76811004615935</v>
      </c>
      <c r="AJ5" s="43">
        <f t="shared" si="0"/>
        <v>28.646087277256857</v>
      </c>
      <c r="AK5" s="43">
        <f t="shared" si="0"/>
        <v>35.155202286902551</v>
      </c>
      <c r="AL5" s="43">
        <f t="shared" si="0"/>
        <v>28.173268602147903</v>
      </c>
      <c r="AM5" s="43">
        <f t="shared" si="0"/>
        <v>28.585205411601663</v>
      </c>
      <c r="AN5" s="43">
        <f t="shared" si="0"/>
        <v>27.422686624817267</v>
      </c>
      <c r="AO5" s="43">
        <f t="shared" si="0"/>
        <v>36.067196554016817</v>
      </c>
      <c r="AP5" s="43">
        <f t="shared" si="0"/>
        <v>31.231746983708504</v>
      </c>
      <c r="AQ5" s="43">
        <f t="shared" si="0"/>
        <v>30.612137852525549</v>
      </c>
      <c r="AR5" s="43">
        <f t="shared" si="0"/>
        <v>29.464808242081933</v>
      </c>
      <c r="AS5" s="43">
        <f t="shared" si="0"/>
        <v>36.671100812133837</v>
      </c>
      <c r="AT5" s="43">
        <f t="shared" si="0"/>
        <v>32.844916417942557</v>
      </c>
      <c r="AU5" s="43">
        <f t="shared" si="0"/>
        <v>30.726456013863064</v>
      </c>
      <c r="AV5" s="43">
        <f t="shared" si="0"/>
        <v>30.303038689762783</v>
      </c>
      <c r="AW5" s="43">
        <f t="shared" si="0"/>
        <v>37.084561418298634</v>
      </c>
      <c r="AX5" s="43">
        <f t="shared" si="0"/>
        <v>35.457522263735264</v>
      </c>
      <c r="AY5" s="43">
        <f t="shared" si="0"/>
        <v>33.611794825498961</v>
      </c>
      <c r="AZ5" s="43">
        <f t="shared" si="0"/>
        <v>33.049797016046085</v>
      </c>
      <c r="BA5" s="43">
        <f t="shared" si="0"/>
        <v>41.209118019987912</v>
      </c>
    </row>
    <row r="6" spans="1:54" s="23" customForma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</row>
    <row r="7" spans="1:54" s="23" customFormat="1">
      <c r="A7" s="24" t="s">
        <v>28</v>
      </c>
      <c r="B7" s="21" t="s">
        <v>40</v>
      </c>
      <c r="C7" s="21" t="s">
        <v>41</v>
      </c>
      <c r="D7" s="21" t="s">
        <v>42</v>
      </c>
      <c r="E7" s="21" t="s">
        <v>43</v>
      </c>
      <c r="F7" s="21" t="s">
        <v>44</v>
      </c>
      <c r="G7" s="21" t="s">
        <v>45</v>
      </c>
      <c r="H7" s="21" t="s">
        <v>46</v>
      </c>
      <c r="I7" s="21" t="s">
        <v>47</v>
      </c>
      <c r="J7" s="21" t="s">
        <v>48</v>
      </c>
      <c r="K7" s="21" t="s">
        <v>49</v>
      </c>
      <c r="L7" s="21" t="s">
        <v>50</v>
      </c>
      <c r="M7" s="21" t="s">
        <v>51</v>
      </c>
      <c r="N7" s="21" t="s">
        <v>52</v>
      </c>
      <c r="O7" s="21" t="s">
        <v>53</v>
      </c>
      <c r="P7" s="21" t="s">
        <v>54</v>
      </c>
      <c r="Q7" s="21" t="s">
        <v>55</v>
      </c>
      <c r="R7" s="21" t="s">
        <v>1</v>
      </c>
      <c r="S7" s="21" t="s">
        <v>2</v>
      </c>
      <c r="T7" s="21" t="s">
        <v>3</v>
      </c>
      <c r="U7" s="21" t="s">
        <v>4</v>
      </c>
      <c r="V7" s="21" t="s">
        <v>5</v>
      </c>
      <c r="W7" s="21" t="s">
        <v>6</v>
      </c>
      <c r="X7" s="21" t="s">
        <v>7</v>
      </c>
      <c r="Y7" s="21" t="s">
        <v>8</v>
      </c>
      <c r="Z7" s="21" t="s">
        <v>9</v>
      </c>
      <c r="AA7" s="21" t="s">
        <v>10</v>
      </c>
      <c r="AB7" s="21" t="s">
        <v>11</v>
      </c>
      <c r="AC7" s="21" t="s">
        <v>12</v>
      </c>
      <c r="AD7" s="21" t="s">
        <v>13</v>
      </c>
      <c r="AE7" s="21" t="s">
        <v>14</v>
      </c>
      <c r="AF7" s="21" t="s">
        <v>15</v>
      </c>
      <c r="AG7" s="21" t="s">
        <v>16</v>
      </c>
      <c r="AH7" s="21" t="s">
        <v>17</v>
      </c>
      <c r="AI7" s="21" t="s">
        <v>18</v>
      </c>
      <c r="AJ7" s="21" t="s">
        <v>19</v>
      </c>
      <c r="AK7" s="21" t="s">
        <v>20</v>
      </c>
      <c r="AL7" s="21" t="s">
        <v>21</v>
      </c>
      <c r="AM7" s="21" t="s">
        <v>22</v>
      </c>
      <c r="AN7" s="21" t="s">
        <v>23</v>
      </c>
      <c r="AO7" s="21" t="s">
        <v>24</v>
      </c>
      <c r="AP7" s="21" t="s">
        <v>25</v>
      </c>
      <c r="AQ7" s="21" t="s">
        <v>26</v>
      </c>
      <c r="AR7" s="21" t="s">
        <v>58</v>
      </c>
      <c r="AS7" s="21" t="s">
        <v>59</v>
      </c>
      <c r="AT7" s="21" t="s">
        <v>62</v>
      </c>
      <c r="AU7" s="45" t="s">
        <v>64</v>
      </c>
      <c r="AV7" s="45" t="s">
        <v>65</v>
      </c>
      <c r="AW7" s="21" t="s">
        <v>66</v>
      </c>
      <c r="AX7" s="21" t="s">
        <v>67</v>
      </c>
      <c r="AY7" s="21" t="s">
        <v>68</v>
      </c>
      <c r="AZ7" s="45" t="s">
        <v>69</v>
      </c>
      <c r="BA7" s="21" t="s">
        <v>70</v>
      </c>
    </row>
    <row r="8" spans="1:54" s="23" customFormat="1">
      <c r="A8" s="23" t="s">
        <v>29</v>
      </c>
      <c r="B8" s="5">
        <v>1124</v>
      </c>
      <c r="C8" s="5">
        <v>919</v>
      </c>
      <c r="D8" s="5">
        <v>1056</v>
      </c>
      <c r="E8" s="5">
        <v>1438</v>
      </c>
      <c r="F8" s="5">
        <v>1334</v>
      </c>
      <c r="G8" s="5">
        <v>1361</v>
      </c>
      <c r="H8" s="5">
        <v>1308</v>
      </c>
      <c r="I8" s="5">
        <v>1584</v>
      </c>
      <c r="J8" s="5">
        <v>1283</v>
      </c>
      <c r="K8" s="5">
        <v>1231</v>
      </c>
      <c r="L8" s="5">
        <v>1203</v>
      </c>
      <c r="M8" s="5">
        <v>1498</v>
      </c>
      <c r="N8" s="5">
        <v>1391</v>
      </c>
      <c r="O8" s="5">
        <v>1388</v>
      </c>
      <c r="P8" s="5">
        <v>1211</v>
      </c>
      <c r="Q8" s="5">
        <v>1410</v>
      </c>
      <c r="R8" s="5">
        <v>1244</v>
      </c>
      <c r="S8" s="5">
        <v>1314</v>
      </c>
      <c r="T8" s="5">
        <v>1183</v>
      </c>
      <c r="U8" s="5">
        <v>1519</v>
      </c>
      <c r="V8" s="5">
        <v>1368</v>
      </c>
      <c r="W8" s="5">
        <v>1533</v>
      </c>
      <c r="X8" s="5">
        <v>1480</v>
      </c>
      <c r="Y8" s="5">
        <v>1961</v>
      </c>
      <c r="Z8" s="5">
        <v>1534</v>
      </c>
      <c r="AA8" s="5">
        <v>1730</v>
      </c>
      <c r="AB8" s="5">
        <v>1582</v>
      </c>
      <c r="AC8" s="5">
        <v>1787</v>
      </c>
      <c r="AD8" s="5">
        <v>1483</v>
      </c>
      <c r="AE8" s="5">
        <v>1528</v>
      </c>
      <c r="AF8" s="5">
        <v>1324</v>
      </c>
      <c r="AG8" s="5">
        <v>1592</v>
      </c>
      <c r="AH8" s="5">
        <v>1463</v>
      </c>
      <c r="AI8" s="5">
        <v>1533</v>
      </c>
      <c r="AJ8" s="5">
        <v>1430</v>
      </c>
      <c r="AK8" s="5">
        <v>1655</v>
      </c>
      <c r="AL8" s="5">
        <v>1310</v>
      </c>
      <c r="AM8" s="5">
        <v>1429</v>
      </c>
      <c r="AN8" s="5">
        <v>1462</v>
      </c>
      <c r="AO8" s="5">
        <v>1468</v>
      </c>
      <c r="AP8" s="5">
        <v>1514</v>
      </c>
      <c r="AQ8" s="5">
        <v>1500</v>
      </c>
      <c r="AR8" s="5">
        <v>1360</v>
      </c>
      <c r="AS8" s="5">
        <v>1679</v>
      </c>
      <c r="AT8" s="5">
        <v>1357</v>
      </c>
      <c r="AU8" s="5">
        <v>1257</v>
      </c>
      <c r="AV8" s="5">
        <v>1374</v>
      </c>
      <c r="AW8" s="5">
        <v>1462</v>
      </c>
      <c r="AX8" s="5">
        <v>1468</v>
      </c>
      <c r="AY8" s="5">
        <v>1463</v>
      </c>
      <c r="AZ8" s="5">
        <v>1473</v>
      </c>
      <c r="BA8" s="5">
        <v>1540</v>
      </c>
      <c r="BB8" s="51"/>
    </row>
    <row r="9" spans="1:54" s="23" customFormat="1">
      <c r="A9" s="23" t="s">
        <v>30</v>
      </c>
      <c r="B9" s="5">
        <v>2828</v>
      </c>
      <c r="C9" s="5">
        <v>2742</v>
      </c>
      <c r="D9" s="5">
        <v>2833</v>
      </c>
      <c r="E9" s="5">
        <v>3412</v>
      </c>
      <c r="F9" s="5">
        <v>3268</v>
      </c>
      <c r="G9" s="5">
        <v>3721</v>
      </c>
      <c r="H9" s="5">
        <v>3932</v>
      </c>
      <c r="I9" s="5">
        <v>4383</v>
      </c>
      <c r="J9" s="5">
        <v>4440</v>
      </c>
      <c r="K9" s="5">
        <v>4227</v>
      </c>
      <c r="L9" s="5">
        <v>4073</v>
      </c>
      <c r="M9" s="5">
        <v>5192</v>
      </c>
      <c r="N9" s="5">
        <v>4119</v>
      </c>
      <c r="O9" s="5">
        <v>4346</v>
      </c>
      <c r="P9" s="5">
        <v>3718</v>
      </c>
      <c r="Q9" s="5">
        <v>4453</v>
      </c>
      <c r="R9" s="5">
        <v>3941</v>
      </c>
      <c r="S9" s="5">
        <v>3830</v>
      </c>
      <c r="T9" s="5">
        <v>5188</v>
      </c>
      <c r="U9" s="5">
        <v>4575</v>
      </c>
      <c r="V9" s="5">
        <v>4446</v>
      </c>
      <c r="W9" s="5">
        <v>4217</v>
      </c>
      <c r="X9" s="5">
        <v>5717</v>
      </c>
      <c r="Y9" s="5">
        <v>7639</v>
      </c>
      <c r="Z9" s="5">
        <v>6726</v>
      </c>
      <c r="AA9" s="5">
        <v>6897</v>
      </c>
      <c r="AB9" s="5">
        <v>6283</v>
      </c>
      <c r="AC9" s="5">
        <v>7848</v>
      </c>
      <c r="AD9" s="5">
        <v>6455</v>
      </c>
      <c r="AE9" s="5">
        <v>6353</v>
      </c>
      <c r="AF9" s="5">
        <v>6272</v>
      </c>
      <c r="AG9" s="5">
        <v>8857</v>
      </c>
      <c r="AH9" s="5">
        <v>7401</v>
      </c>
      <c r="AI9" s="5">
        <v>7002</v>
      </c>
      <c r="AJ9" s="5">
        <v>7306</v>
      </c>
      <c r="AK9" s="5">
        <v>8326</v>
      </c>
      <c r="AL9" s="5">
        <v>6849</v>
      </c>
      <c r="AM9" s="5">
        <v>7165</v>
      </c>
      <c r="AN9" s="5">
        <v>6963</v>
      </c>
      <c r="AO9" s="5">
        <v>9178</v>
      </c>
      <c r="AP9" s="5">
        <v>8235</v>
      </c>
      <c r="AQ9" s="5">
        <v>7633</v>
      </c>
      <c r="AR9" s="5">
        <v>7323</v>
      </c>
      <c r="AS9" s="5">
        <v>9238</v>
      </c>
      <c r="AT9" s="5">
        <v>8381</v>
      </c>
      <c r="AU9" s="5">
        <v>7924</v>
      </c>
      <c r="AV9" s="5">
        <v>7876</v>
      </c>
      <c r="AW9" s="5">
        <v>9767</v>
      </c>
      <c r="AX9" s="5">
        <v>10983</v>
      </c>
      <c r="AY9" s="5">
        <v>10749</v>
      </c>
      <c r="AZ9" s="5">
        <v>10616</v>
      </c>
      <c r="BA9" s="5">
        <v>13270</v>
      </c>
      <c r="BB9" s="51"/>
    </row>
    <row r="10" spans="1:54" s="23" customFormat="1">
      <c r="A10" s="23" t="s">
        <v>31</v>
      </c>
      <c r="B10" s="5">
        <v>226</v>
      </c>
      <c r="C10" s="5">
        <v>218</v>
      </c>
      <c r="D10" s="5">
        <v>184</v>
      </c>
      <c r="E10" s="5">
        <v>214</v>
      </c>
      <c r="F10" s="5">
        <v>557</v>
      </c>
      <c r="G10" s="5">
        <v>947</v>
      </c>
      <c r="H10" s="5">
        <v>564</v>
      </c>
      <c r="I10" s="5">
        <v>966</v>
      </c>
      <c r="J10" s="5">
        <v>622</v>
      </c>
      <c r="K10" s="5">
        <v>935</v>
      </c>
      <c r="L10" s="5">
        <v>722</v>
      </c>
      <c r="M10" s="5">
        <v>731</v>
      </c>
      <c r="N10" s="5">
        <v>496</v>
      </c>
      <c r="O10" s="5">
        <v>554</v>
      </c>
      <c r="P10" s="5">
        <v>559</v>
      </c>
      <c r="Q10" s="5">
        <v>696</v>
      </c>
      <c r="R10" s="5">
        <v>698</v>
      </c>
      <c r="S10" s="5">
        <v>679</v>
      </c>
      <c r="T10" s="5">
        <v>685</v>
      </c>
      <c r="U10" s="5">
        <v>869</v>
      </c>
      <c r="V10" s="5">
        <v>816</v>
      </c>
      <c r="W10" s="5">
        <v>814</v>
      </c>
      <c r="X10" s="5">
        <v>898</v>
      </c>
      <c r="Y10" s="5">
        <v>1143</v>
      </c>
      <c r="Z10" s="5">
        <v>997</v>
      </c>
      <c r="AA10" s="5">
        <v>1185</v>
      </c>
      <c r="AB10" s="5">
        <v>1018</v>
      </c>
      <c r="AC10" s="5">
        <v>1506</v>
      </c>
      <c r="AD10" s="5">
        <v>1105</v>
      </c>
      <c r="AE10" s="5">
        <v>1138</v>
      </c>
      <c r="AF10" s="5">
        <v>1236</v>
      </c>
      <c r="AG10" s="5">
        <v>1314</v>
      </c>
      <c r="AH10" s="5">
        <v>1345</v>
      </c>
      <c r="AI10" s="5">
        <v>1261</v>
      </c>
      <c r="AJ10" s="5">
        <v>1133</v>
      </c>
      <c r="AK10" s="5">
        <v>1384</v>
      </c>
      <c r="AL10" s="5">
        <v>1273</v>
      </c>
      <c r="AM10" s="5">
        <v>1342</v>
      </c>
      <c r="AN10" s="5">
        <v>1068</v>
      </c>
      <c r="AO10" s="5">
        <v>1984</v>
      </c>
      <c r="AP10" s="5">
        <v>1674</v>
      </c>
      <c r="AQ10" s="5">
        <v>1620</v>
      </c>
      <c r="AR10" s="5">
        <v>1703</v>
      </c>
      <c r="AS10" s="5">
        <v>2207</v>
      </c>
      <c r="AT10" s="5">
        <v>2379</v>
      </c>
      <c r="AU10" s="5">
        <v>1786</v>
      </c>
      <c r="AV10" s="5">
        <v>1935</v>
      </c>
      <c r="AW10" s="5">
        <v>2343</v>
      </c>
      <c r="AX10" s="5">
        <v>2197</v>
      </c>
      <c r="AY10" s="5">
        <v>2157</v>
      </c>
      <c r="AZ10" s="5">
        <v>2005</v>
      </c>
      <c r="BA10" s="5">
        <v>3345</v>
      </c>
      <c r="BB10" s="51"/>
    </row>
    <row r="11" spans="1:54" s="23" customFormat="1">
      <c r="A11" s="23" t="s">
        <v>32</v>
      </c>
      <c r="B11" s="5">
        <v>444</v>
      </c>
      <c r="C11" s="5">
        <v>472</v>
      </c>
      <c r="D11" s="5">
        <v>492</v>
      </c>
      <c r="E11" s="5">
        <v>582</v>
      </c>
      <c r="F11" s="5">
        <v>553</v>
      </c>
      <c r="G11" s="5">
        <v>687</v>
      </c>
      <c r="H11" s="5">
        <v>700</v>
      </c>
      <c r="I11" s="5">
        <v>710</v>
      </c>
      <c r="J11" s="5">
        <v>586</v>
      </c>
      <c r="K11" s="5">
        <v>732</v>
      </c>
      <c r="L11" s="5">
        <v>675</v>
      </c>
      <c r="M11" s="5">
        <v>700</v>
      </c>
      <c r="N11" s="5">
        <v>610</v>
      </c>
      <c r="O11" s="5">
        <v>688</v>
      </c>
      <c r="P11" s="5">
        <v>629</v>
      </c>
      <c r="Q11" s="5">
        <v>782</v>
      </c>
      <c r="R11" s="5">
        <v>583</v>
      </c>
      <c r="S11" s="5">
        <v>508</v>
      </c>
      <c r="T11" s="5">
        <v>550</v>
      </c>
      <c r="U11" s="5">
        <v>796</v>
      </c>
      <c r="V11" s="5">
        <v>658</v>
      </c>
      <c r="W11" s="5">
        <v>527</v>
      </c>
      <c r="X11" s="5">
        <v>632</v>
      </c>
      <c r="Y11" s="5">
        <v>878</v>
      </c>
      <c r="Z11" s="5">
        <v>820</v>
      </c>
      <c r="AA11" s="5">
        <v>788</v>
      </c>
      <c r="AB11" s="5">
        <v>778</v>
      </c>
      <c r="AC11" s="5">
        <v>1063</v>
      </c>
      <c r="AD11" s="5">
        <v>646</v>
      </c>
      <c r="AE11" s="5">
        <v>588</v>
      </c>
      <c r="AF11" s="5">
        <v>618</v>
      </c>
      <c r="AG11" s="5">
        <v>903</v>
      </c>
      <c r="AH11" s="5">
        <v>701</v>
      </c>
      <c r="AI11" s="5">
        <v>576</v>
      </c>
      <c r="AJ11" s="5">
        <v>654</v>
      </c>
      <c r="AK11" s="5">
        <v>877</v>
      </c>
      <c r="AL11" s="5">
        <v>574</v>
      </c>
      <c r="AM11" s="5">
        <v>598</v>
      </c>
      <c r="AN11" s="5">
        <v>617</v>
      </c>
      <c r="AO11" s="5">
        <v>828</v>
      </c>
      <c r="AP11" s="5">
        <v>560</v>
      </c>
      <c r="AQ11" s="5">
        <v>577</v>
      </c>
      <c r="AR11" s="5">
        <v>666</v>
      </c>
      <c r="AS11" s="5">
        <v>758</v>
      </c>
      <c r="AT11" s="5">
        <v>503</v>
      </c>
      <c r="AU11" s="5">
        <v>531</v>
      </c>
      <c r="AV11" s="5">
        <v>545</v>
      </c>
      <c r="AW11" s="5">
        <v>771</v>
      </c>
      <c r="AX11" s="5">
        <v>588</v>
      </c>
      <c r="AY11" s="5">
        <v>474</v>
      </c>
      <c r="AZ11" s="5">
        <v>652</v>
      </c>
      <c r="BA11" s="5">
        <v>761</v>
      </c>
      <c r="BB11" s="51"/>
    </row>
    <row r="12" spans="1:54" s="23" customFormat="1">
      <c r="A12" s="23" t="s">
        <v>33</v>
      </c>
      <c r="B12" s="5">
        <v>2603</v>
      </c>
      <c r="C12" s="5">
        <v>2626</v>
      </c>
      <c r="D12" s="5">
        <v>2326</v>
      </c>
      <c r="E12" s="5">
        <v>2985</v>
      </c>
      <c r="F12" s="5">
        <v>2764</v>
      </c>
      <c r="G12" s="5">
        <v>3405</v>
      </c>
      <c r="H12" s="5">
        <v>2697</v>
      </c>
      <c r="I12" s="5">
        <v>3548</v>
      </c>
      <c r="J12" s="5">
        <v>3091</v>
      </c>
      <c r="K12" s="5">
        <v>3284</v>
      </c>
      <c r="L12" s="5">
        <v>2785</v>
      </c>
      <c r="M12" s="5">
        <v>3632</v>
      </c>
      <c r="N12" s="5">
        <v>3262</v>
      </c>
      <c r="O12" s="5">
        <v>3561</v>
      </c>
      <c r="P12" s="5">
        <v>3328</v>
      </c>
      <c r="Q12" s="5">
        <v>3965</v>
      </c>
      <c r="R12" s="5">
        <v>3500</v>
      </c>
      <c r="S12" s="5">
        <v>3622</v>
      </c>
      <c r="T12" s="5">
        <v>3226</v>
      </c>
      <c r="U12" s="5">
        <v>3912</v>
      </c>
      <c r="V12" s="5">
        <v>3739</v>
      </c>
      <c r="W12" s="5">
        <v>3590</v>
      </c>
      <c r="X12" s="5">
        <v>3536</v>
      </c>
      <c r="Y12" s="5">
        <v>4429</v>
      </c>
      <c r="Z12" s="5">
        <v>4592</v>
      </c>
      <c r="AA12" s="5">
        <v>4459</v>
      </c>
      <c r="AB12" s="5">
        <v>4017</v>
      </c>
      <c r="AC12" s="5">
        <v>5105</v>
      </c>
      <c r="AD12" s="5">
        <v>4237</v>
      </c>
      <c r="AE12" s="5">
        <v>4574</v>
      </c>
      <c r="AF12" s="5">
        <v>4298</v>
      </c>
      <c r="AG12" s="5">
        <v>5827</v>
      </c>
      <c r="AH12" s="5">
        <v>4572</v>
      </c>
      <c r="AI12" s="5">
        <v>4968</v>
      </c>
      <c r="AJ12" s="5">
        <v>4876</v>
      </c>
      <c r="AK12" s="5">
        <v>6535</v>
      </c>
      <c r="AL12" s="5">
        <v>4955</v>
      </c>
      <c r="AM12" s="5">
        <v>5127</v>
      </c>
      <c r="AN12" s="5">
        <v>4744</v>
      </c>
      <c r="AO12" s="5">
        <v>6797</v>
      </c>
      <c r="AP12" s="5">
        <v>5418</v>
      </c>
      <c r="AQ12" s="5">
        <v>5594</v>
      </c>
      <c r="AR12" s="5">
        <v>5603</v>
      </c>
      <c r="AS12" s="5">
        <v>6997</v>
      </c>
      <c r="AT12" s="5">
        <v>6189</v>
      </c>
      <c r="AU12" s="5">
        <v>5690</v>
      </c>
      <c r="AV12" s="5">
        <v>5783</v>
      </c>
      <c r="AW12" s="5">
        <v>7344</v>
      </c>
      <c r="AX12" s="5">
        <v>7592</v>
      </c>
      <c r="AY12" s="5">
        <v>6780</v>
      </c>
      <c r="AZ12" s="5">
        <v>6705</v>
      </c>
      <c r="BA12" s="5">
        <v>8724</v>
      </c>
      <c r="BB12" s="51"/>
    </row>
    <row r="13" spans="1:54" s="23" customFormat="1">
      <c r="A13" s="23" t="s">
        <v>34</v>
      </c>
      <c r="B13" s="5">
        <v>117</v>
      </c>
      <c r="C13" s="5">
        <v>112</v>
      </c>
      <c r="D13" s="5">
        <v>99</v>
      </c>
      <c r="E13" s="5">
        <v>212</v>
      </c>
      <c r="F13" s="5">
        <v>155</v>
      </c>
      <c r="G13" s="5">
        <v>439</v>
      </c>
      <c r="H13" s="5">
        <v>292</v>
      </c>
      <c r="I13" s="5">
        <v>410</v>
      </c>
      <c r="J13" s="5">
        <v>348</v>
      </c>
      <c r="K13" s="5">
        <v>328</v>
      </c>
      <c r="L13" s="5">
        <v>318</v>
      </c>
      <c r="M13" s="5">
        <v>761</v>
      </c>
      <c r="N13" s="5">
        <v>368</v>
      </c>
      <c r="O13" s="5">
        <v>366</v>
      </c>
      <c r="P13" s="5">
        <v>352</v>
      </c>
      <c r="Q13" s="5">
        <v>410</v>
      </c>
      <c r="R13" s="5">
        <v>435</v>
      </c>
      <c r="S13" s="5">
        <v>417</v>
      </c>
      <c r="T13" s="5">
        <v>394</v>
      </c>
      <c r="U13" s="5">
        <v>447</v>
      </c>
      <c r="V13" s="5">
        <v>480</v>
      </c>
      <c r="W13" s="5">
        <v>458</v>
      </c>
      <c r="X13" s="5">
        <v>509</v>
      </c>
      <c r="Y13" s="5">
        <v>608</v>
      </c>
      <c r="Z13" s="5">
        <v>409</v>
      </c>
      <c r="AA13" s="5">
        <v>415</v>
      </c>
      <c r="AB13" s="5">
        <v>484</v>
      </c>
      <c r="AC13" s="5">
        <v>496</v>
      </c>
      <c r="AD13" s="5">
        <v>500</v>
      </c>
      <c r="AE13" s="5">
        <v>559</v>
      </c>
      <c r="AF13" s="5">
        <v>618</v>
      </c>
      <c r="AG13" s="5">
        <v>636</v>
      </c>
      <c r="AH13" s="5">
        <v>719</v>
      </c>
      <c r="AI13" s="5">
        <v>719</v>
      </c>
      <c r="AJ13" s="5">
        <v>702</v>
      </c>
      <c r="AK13" s="5">
        <v>775</v>
      </c>
      <c r="AL13" s="5">
        <v>759</v>
      </c>
      <c r="AM13" s="5">
        <v>811</v>
      </c>
      <c r="AN13" s="5">
        <v>765</v>
      </c>
      <c r="AO13" s="5">
        <v>936</v>
      </c>
      <c r="AP13" s="5">
        <v>950</v>
      </c>
      <c r="AQ13" s="5">
        <v>1176</v>
      </c>
      <c r="AR13" s="5">
        <v>1267</v>
      </c>
      <c r="AS13" s="5">
        <v>1367</v>
      </c>
      <c r="AT13" s="5">
        <v>1536</v>
      </c>
      <c r="AU13" s="5">
        <v>1361</v>
      </c>
      <c r="AV13" s="5">
        <v>1643</v>
      </c>
      <c r="AW13" s="5">
        <v>1880</v>
      </c>
      <c r="AX13" s="5">
        <v>1906</v>
      </c>
      <c r="AY13" s="5">
        <v>1924</v>
      </c>
      <c r="AZ13" s="5">
        <v>1972</v>
      </c>
      <c r="BA13" s="5">
        <v>2321</v>
      </c>
      <c r="BB13" s="51"/>
    </row>
    <row r="14" spans="1:5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54">
      <c r="AU15" s="5"/>
      <c r="AY15" s="5"/>
    </row>
    <row r="16" spans="1:54">
      <c r="I16" s="9">
        <v>2021</v>
      </c>
      <c r="J16" s="9">
        <v>2020</v>
      </c>
      <c r="K16" s="10" t="s">
        <v>35</v>
      </c>
      <c r="L16" s="9" t="s">
        <v>35</v>
      </c>
    </row>
    <row r="17" spans="9:12">
      <c r="I17" s="7" t="s">
        <v>37</v>
      </c>
      <c r="J17" s="7" t="s">
        <v>37</v>
      </c>
      <c r="K17" s="10" t="s">
        <v>37</v>
      </c>
      <c r="L17" s="9" t="s">
        <v>38</v>
      </c>
    </row>
    <row r="18" spans="9:12">
      <c r="I18" s="5">
        <f>SUM(AX3:BA3)</f>
        <v>101665</v>
      </c>
      <c r="J18" s="5">
        <f>SUM(AT3:AW3)</f>
        <v>81617</v>
      </c>
      <c r="K18" s="5">
        <f>(I18-J18)</f>
        <v>20048</v>
      </c>
      <c r="L18" s="6">
        <f>(K18/(J18/100))</f>
        <v>24.563510053052674</v>
      </c>
    </row>
    <row r="20" spans="9:12">
      <c r="I20" s="9" t="s">
        <v>71</v>
      </c>
      <c r="J20" s="9" t="s">
        <v>72</v>
      </c>
      <c r="K20" s="9" t="s">
        <v>35</v>
      </c>
      <c r="L20" s="9" t="s">
        <v>35</v>
      </c>
    </row>
    <row r="21" spans="9:12">
      <c r="I21" s="7" t="s">
        <v>37</v>
      </c>
      <c r="J21" s="7" t="s">
        <v>37</v>
      </c>
      <c r="K21" s="19" t="s">
        <v>37</v>
      </c>
      <c r="L21" s="9" t="s">
        <v>38</v>
      </c>
    </row>
    <row r="22" spans="9:12">
      <c r="I22" s="5">
        <f>SUM(BA3)</f>
        <v>29961</v>
      </c>
      <c r="J22" s="5">
        <f>SUM(AW3)</f>
        <v>23567</v>
      </c>
      <c r="K22" s="5">
        <f>(I22-J22)</f>
        <v>6394</v>
      </c>
      <c r="L22" s="6">
        <f>(K22/(J22/100))</f>
        <v>27.131157975134723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A19"/>
  <sheetViews>
    <sheetView workbookViewId="0"/>
  </sheetViews>
  <sheetFormatPr defaultRowHeight="15"/>
  <cols>
    <col min="1" max="1" width="47.5703125" customWidth="1"/>
    <col min="2" max="30" width="10.28515625" customWidth="1"/>
  </cols>
  <sheetData>
    <row r="1" spans="1:53" s="4" customFormat="1" ht="18.75">
      <c r="A1" s="3" t="s">
        <v>0</v>
      </c>
    </row>
    <row r="2" spans="1:53" s="9" customFormat="1">
      <c r="A2" s="13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68</v>
      </c>
      <c r="AJ2" s="9" t="s">
        <v>69</v>
      </c>
      <c r="AK2" s="9" t="s">
        <v>70</v>
      </c>
    </row>
    <row r="3" spans="1:53" s="1" customFormat="1">
      <c r="A3" s="2" t="s">
        <v>27</v>
      </c>
      <c r="B3" s="31">
        <v>79394.944216168704</v>
      </c>
      <c r="C3" s="31">
        <v>79092.6328286114</v>
      </c>
      <c r="D3" s="31">
        <v>79265.0996149149</v>
      </c>
      <c r="E3" s="31">
        <v>79348.753638563096</v>
      </c>
      <c r="F3" s="31">
        <v>79682.007575636104</v>
      </c>
      <c r="G3" s="31">
        <v>80139.484870572196</v>
      </c>
      <c r="H3" s="31">
        <v>80439.421444932101</v>
      </c>
      <c r="I3" s="31">
        <v>80058.255359899893</v>
      </c>
      <c r="J3" s="31">
        <v>80424.1096525303</v>
      </c>
      <c r="K3" s="31">
        <v>81002.201543332805</v>
      </c>
      <c r="L3" s="31">
        <v>81557.729825396294</v>
      </c>
      <c r="M3" s="31">
        <v>82551.551924915999</v>
      </c>
      <c r="N3" s="31">
        <v>82737.445232515005</v>
      </c>
      <c r="O3" s="31">
        <v>83528.601761028796</v>
      </c>
      <c r="P3" s="31">
        <v>84117.079733435894</v>
      </c>
      <c r="Q3" s="31">
        <v>84683.569867857004</v>
      </c>
      <c r="R3" s="31">
        <v>85444.035421980807</v>
      </c>
      <c r="S3" s="31">
        <v>85814.201429894296</v>
      </c>
      <c r="T3" s="31">
        <v>86625.259212184203</v>
      </c>
      <c r="U3" s="31">
        <v>87173.337574521895</v>
      </c>
      <c r="V3" s="31">
        <v>88426.465424832902</v>
      </c>
      <c r="W3" s="31">
        <v>89038.7678865981</v>
      </c>
      <c r="X3" s="31">
        <v>89791.397436425599</v>
      </c>
      <c r="Y3" s="31">
        <v>90214.789112486993</v>
      </c>
      <c r="Z3" s="31">
        <v>90904.249919389898</v>
      </c>
      <c r="AA3" s="31">
        <v>91709.584541003002</v>
      </c>
      <c r="AB3" s="31">
        <v>93336.251089281897</v>
      </c>
      <c r="AC3" s="31">
        <v>94330.840303544799</v>
      </c>
      <c r="AD3" s="31">
        <v>94089.763316686905</v>
      </c>
      <c r="AE3" s="31">
        <v>93921.949276997504</v>
      </c>
      <c r="AF3" s="31">
        <v>94149.176323473002</v>
      </c>
      <c r="AG3" s="31">
        <v>95230.074446964907</v>
      </c>
      <c r="AH3" s="31">
        <v>96801.375873713201</v>
      </c>
      <c r="AI3" s="31">
        <v>98561.706500306303</v>
      </c>
      <c r="AJ3" s="31">
        <v>99865.314279366605</v>
      </c>
      <c r="AK3" s="31">
        <v>101439.23214227799</v>
      </c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</row>
    <row r="4" spans="1:53" s="8" customFormat="1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53" s="8" customFormat="1">
      <c r="A5" s="1" t="s">
        <v>28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23</v>
      </c>
      <c r="Y5" s="9" t="s">
        <v>24</v>
      </c>
      <c r="Z5" s="9" t="s">
        <v>25</v>
      </c>
      <c r="AA5" s="9" t="s">
        <v>26</v>
      </c>
      <c r="AB5" s="9" t="s">
        <v>58</v>
      </c>
      <c r="AC5" s="9" t="s">
        <v>59</v>
      </c>
      <c r="AD5" s="9" t="s">
        <v>62</v>
      </c>
      <c r="AE5" s="9" t="s">
        <v>64</v>
      </c>
      <c r="AF5" s="9" t="s">
        <v>65</v>
      </c>
      <c r="AG5" s="9" t="s">
        <v>66</v>
      </c>
      <c r="AH5" s="21" t="s">
        <v>67</v>
      </c>
      <c r="AI5" s="9" t="s">
        <v>68</v>
      </c>
      <c r="AJ5" s="21" t="s">
        <v>69</v>
      </c>
      <c r="AK5" s="9" t="s">
        <v>70</v>
      </c>
    </row>
    <row r="6" spans="1:53" s="8" customFormat="1">
      <c r="A6" s="16" t="s">
        <v>29</v>
      </c>
      <c r="B6" s="5">
        <v>4514.2614674358801</v>
      </c>
      <c r="C6" s="5">
        <v>4528.3217031080403</v>
      </c>
      <c r="D6" s="5">
        <v>4467.0611466579503</v>
      </c>
      <c r="E6" s="5">
        <v>4552.0331878656698</v>
      </c>
      <c r="F6" s="5">
        <v>4718.8815848344602</v>
      </c>
      <c r="G6" s="5">
        <v>4759.4046943841404</v>
      </c>
      <c r="H6" s="5">
        <v>4768.1910771098001</v>
      </c>
      <c r="I6" s="5">
        <v>4572.0123362392696</v>
      </c>
      <c r="J6" s="5">
        <v>4639.9826810333898</v>
      </c>
      <c r="K6" s="5">
        <v>4664.1606920788599</v>
      </c>
      <c r="L6" s="5">
        <v>4703.1484358482103</v>
      </c>
      <c r="M6" s="5">
        <v>4600.0158368327502</v>
      </c>
      <c r="N6" s="5">
        <v>4033.44831306778</v>
      </c>
      <c r="O6" s="5">
        <v>4067.2438915831999</v>
      </c>
      <c r="P6" s="5">
        <v>4032.75000592281</v>
      </c>
      <c r="Q6" s="5">
        <v>4074.2157200450501</v>
      </c>
      <c r="R6" s="5">
        <v>3947.5429213966599</v>
      </c>
      <c r="S6" s="5">
        <v>3919.2890872364901</v>
      </c>
      <c r="T6" s="5">
        <v>4019.2925319064798</v>
      </c>
      <c r="U6" s="5">
        <v>4224.3189103262503</v>
      </c>
      <c r="V6" s="5">
        <v>4513.1494586476101</v>
      </c>
      <c r="W6" s="5">
        <v>4469.3225213798096</v>
      </c>
      <c r="X6" s="5">
        <v>4432.9450058845096</v>
      </c>
      <c r="Y6" s="5">
        <v>4271.8653683108896</v>
      </c>
      <c r="Z6" s="5">
        <v>4231.6763514814902</v>
      </c>
      <c r="AA6" s="5">
        <v>4170.6194481511002</v>
      </c>
      <c r="AB6" s="5">
        <v>4239.85539276687</v>
      </c>
      <c r="AC6" s="5">
        <v>4283.2081587769599</v>
      </c>
      <c r="AD6" s="5">
        <v>4353.4462435110599</v>
      </c>
      <c r="AE6" s="5">
        <v>4214.5212500504304</v>
      </c>
      <c r="AF6" s="5">
        <v>4101.8471969818702</v>
      </c>
      <c r="AG6" s="5">
        <v>4043.8786177212201</v>
      </c>
      <c r="AH6" s="5">
        <v>4046.3367840883102</v>
      </c>
      <c r="AI6" s="5">
        <v>4175.7908257339504</v>
      </c>
      <c r="AJ6" s="5">
        <v>4243.0991522678196</v>
      </c>
      <c r="AK6" s="5">
        <v>4364.60625898323</v>
      </c>
      <c r="AL6" s="52"/>
    </row>
    <row r="7" spans="1:53" s="8" customFormat="1">
      <c r="A7" s="16" t="s">
        <v>30</v>
      </c>
      <c r="B7" s="5">
        <v>14130.4057159122</v>
      </c>
      <c r="C7" s="5">
        <v>13898.089314328499</v>
      </c>
      <c r="D7" s="5">
        <v>13891.996340321601</v>
      </c>
      <c r="E7" s="5">
        <v>13876.4851012892</v>
      </c>
      <c r="F7" s="5">
        <v>13573.292164234401</v>
      </c>
      <c r="G7" s="5">
        <v>13568.4529023296</v>
      </c>
      <c r="H7" s="5">
        <v>13468.2442430806</v>
      </c>
      <c r="I7" s="5">
        <v>13519.793482450001</v>
      </c>
      <c r="J7" s="5">
        <v>13346.0725692163</v>
      </c>
      <c r="K7" s="5">
        <v>13276.504224685399</v>
      </c>
      <c r="L7" s="5">
        <v>13156.765356134199</v>
      </c>
      <c r="M7" s="5">
        <v>13086.1620561694</v>
      </c>
      <c r="N7" s="5">
        <v>13018.5399050614</v>
      </c>
      <c r="O7" s="5">
        <v>12969.0595358194</v>
      </c>
      <c r="P7" s="5">
        <v>12841.327129793201</v>
      </c>
      <c r="Q7" s="5">
        <v>12679.4561171066</v>
      </c>
      <c r="R7" s="5">
        <v>12630.6391467331</v>
      </c>
      <c r="S7" s="5">
        <v>12524.5406059218</v>
      </c>
      <c r="T7" s="5">
        <v>12437.6909235488</v>
      </c>
      <c r="U7" s="5">
        <v>12297.1817400159</v>
      </c>
      <c r="V7" s="5">
        <v>12271.510077130901</v>
      </c>
      <c r="W7" s="5">
        <v>12226.9060360208</v>
      </c>
      <c r="X7" s="5">
        <v>12202.849665162201</v>
      </c>
      <c r="Y7" s="5">
        <v>12280.693743375001</v>
      </c>
      <c r="Z7" s="5">
        <v>12070.0925126646</v>
      </c>
      <c r="AA7" s="5">
        <v>12083.8692447675</v>
      </c>
      <c r="AB7" s="5">
        <v>12166.693776126</v>
      </c>
      <c r="AC7" s="5">
        <v>12115.2431072933</v>
      </c>
      <c r="AD7" s="5">
        <v>11940.7237192338</v>
      </c>
      <c r="AE7" s="5">
        <v>11785.068164298</v>
      </c>
      <c r="AF7" s="5">
        <v>11711.5208454453</v>
      </c>
      <c r="AG7" s="5">
        <v>11725.592757009499</v>
      </c>
      <c r="AH7" s="5">
        <v>11766.8311913502</v>
      </c>
      <c r="AI7" s="5">
        <v>11726.1828862365</v>
      </c>
      <c r="AJ7" s="5">
        <v>11495.3573404382</v>
      </c>
      <c r="AK7" s="5">
        <v>11323.1163876258</v>
      </c>
      <c r="AL7" s="52"/>
    </row>
    <row r="8" spans="1:53" s="8" customFormat="1">
      <c r="A8" s="8" t="s">
        <v>31</v>
      </c>
      <c r="B8" s="5">
        <v>3296.0788613262698</v>
      </c>
      <c r="C8" s="5">
        <v>3319.7276629726298</v>
      </c>
      <c r="D8" s="5">
        <v>3404.48434301309</v>
      </c>
      <c r="E8" s="5">
        <v>3449.6662785824401</v>
      </c>
      <c r="F8" s="5">
        <v>3505.2047414035001</v>
      </c>
      <c r="G8" s="5">
        <v>3395.8580410170498</v>
      </c>
      <c r="H8" s="5">
        <v>3485.45275496678</v>
      </c>
      <c r="I8" s="5">
        <v>3612.5688687888301</v>
      </c>
      <c r="J8" s="5">
        <v>3994.48693579579</v>
      </c>
      <c r="K8" s="5">
        <v>4114.9224463008704</v>
      </c>
      <c r="L8" s="5">
        <v>4214.7490530878804</v>
      </c>
      <c r="M8" s="5">
        <v>4378.1727889078002</v>
      </c>
      <c r="N8" s="5">
        <v>4382.6594220990801</v>
      </c>
      <c r="O8" s="5">
        <v>4528.1083672642299</v>
      </c>
      <c r="P8" s="5">
        <v>4704.5214613774197</v>
      </c>
      <c r="Q8" s="5">
        <v>4837.05717550387</v>
      </c>
      <c r="R8" s="5">
        <v>4940.5872652890803</v>
      </c>
      <c r="S8" s="5">
        <v>5068.7493171687702</v>
      </c>
      <c r="T8" s="5">
        <v>5131.7830610242099</v>
      </c>
      <c r="U8" s="5">
        <v>5215.2695432175897</v>
      </c>
      <c r="V8" s="5">
        <v>5358.3912069567104</v>
      </c>
      <c r="W8" s="5">
        <v>5482.6945530671101</v>
      </c>
      <c r="X8" s="5">
        <v>5613.1851975640802</v>
      </c>
      <c r="Y8" s="5">
        <v>5706.1405784168601</v>
      </c>
      <c r="Z8" s="5">
        <v>5813.4084775882502</v>
      </c>
      <c r="AA8" s="5">
        <v>5984.6943337274697</v>
      </c>
      <c r="AB8" s="5">
        <v>6092.8246000322997</v>
      </c>
      <c r="AC8" s="5">
        <v>6179.8607654873103</v>
      </c>
      <c r="AD8" s="5">
        <v>6250.8575804663396</v>
      </c>
      <c r="AE8" s="5">
        <v>6279.6389588292705</v>
      </c>
      <c r="AF8" s="5">
        <v>6384.6716724519001</v>
      </c>
      <c r="AG8" s="5">
        <v>6706.15878364537</v>
      </c>
      <c r="AH8" s="5">
        <v>6941.9136068468597</v>
      </c>
      <c r="AI8" s="5">
        <v>7161.5789249130703</v>
      </c>
      <c r="AJ8" s="5">
        <v>7338.1458915719004</v>
      </c>
      <c r="AK8" s="5">
        <v>7514.64075320149</v>
      </c>
      <c r="AL8" s="52"/>
    </row>
    <row r="9" spans="1:53" s="8" customFormat="1">
      <c r="A9" s="16" t="s">
        <v>32</v>
      </c>
      <c r="B9" s="5">
        <v>13876.284905332899</v>
      </c>
      <c r="C9" s="5">
        <v>13700.5376571705</v>
      </c>
      <c r="D9" s="5">
        <v>13729.2436556415</v>
      </c>
      <c r="E9" s="5">
        <v>13303.5541456969</v>
      </c>
      <c r="F9" s="5">
        <v>13367.435203983299</v>
      </c>
      <c r="G9" s="5">
        <v>13481.043852717001</v>
      </c>
      <c r="H9" s="5">
        <v>13504.718599342599</v>
      </c>
      <c r="I9" s="5">
        <v>12671.746245620599</v>
      </c>
      <c r="J9" s="5">
        <v>12757.566823409699</v>
      </c>
      <c r="K9" s="5">
        <v>12719.179198838299</v>
      </c>
      <c r="L9" s="5">
        <v>12723.0291155749</v>
      </c>
      <c r="M9" s="5">
        <v>12868.893815752301</v>
      </c>
      <c r="N9" s="5">
        <v>12604.7156112105</v>
      </c>
      <c r="O9" s="5">
        <v>12703.6833603219</v>
      </c>
      <c r="P9" s="5">
        <v>12706.0572453451</v>
      </c>
      <c r="Q9" s="5">
        <v>12660.982067209899</v>
      </c>
      <c r="R9" s="5">
        <v>12571.466056183401</v>
      </c>
      <c r="S9" s="5">
        <v>12571.0305067269</v>
      </c>
      <c r="T9" s="5">
        <v>12689.831343523399</v>
      </c>
      <c r="U9" s="5">
        <v>12625.773306999299</v>
      </c>
      <c r="V9" s="5">
        <v>12950.458933177901</v>
      </c>
      <c r="W9" s="5">
        <v>12691.804486797801</v>
      </c>
      <c r="X9" s="5">
        <v>12528.167156002301</v>
      </c>
      <c r="Y9" s="5">
        <v>12524.6526959727</v>
      </c>
      <c r="Z9" s="5">
        <v>12581.6909107469</v>
      </c>
      <c r="AA9" s="5">
        <v>12595.988848110601</v>
      </c>
      <c r="AB9" s="5">
        <v>13396.2495906853</v>
      </c>
      <c r="AC9" s="5">
        <v>13575.7216128978</v>
      </c>
      <c r="AD9" s="5">
        <v>13414.9454430855</v>
      </c>
      <c r="AE9" s="5">
        <v>13499.117292462501</v>
      </c>
      <c r="AF9" s="5">
        <v>13504.1475887344</v>
      </c>
      <c r="AG9" s="5">
        <v>13346.363457727201</v>
      </c>
      <c r="AH9" s="5">
        <v>13228.237922545901</v>
      </c>
      <c r="AI9" s="5">
        <v>13201.589881243501</v>
      </c>
      <c r="AJ9" s="5">
        <v>13156.2452362246</v>
      </c>
      <c r="AK9" s="5">
        <v>13208.160318147</v>
      </c>
      <c r="AL9" s="52"/>
    </row>
    <row r="10" spans="1:53" s="8" customFormat="1">
      <c r="A10" s="16" t="s">
        <v>33</v>
      </c>
      <c r="B10" s="5">
        <v>39326.225666787199</v>
      </c>
      <c r="C10" s="5">
        <v>39399.385453010298</v>
      </c>
      <c r="D10" s="5">
        <v>39531.169147303903</v>
      </c>
      <c r="E10" s="5">
        <v>39811.872189475798</v>
      </c>
      <c r="F10" s="5">
        <v>39997.421081983397</v>
      </c>
      <c r="G10" s="5">
        <v>40191.232034491302</v>
      </c>
      <c r="H10" s="5">
        <v>40327.780398597497</v>
      </c>
      <c r="I10" s="5">
        <v>40649.167233195498</v>
      </c>
      <c r="J10" s="5">
        <v>40515.634134603599</v>
      </c>
      <c r="K10" s="5">
        <v>40917.450094578802</v>
      </c>
      <c r="L10" s="5">
        <v>41340.317177801597</v>
      </c>
      <c r="M10" s="5">
        <v>42101.361168615702</v>
      </c>
      <c r="N10" s="5">
        <v>42579.188888611803</v>
      </c>
      <c r="O10" s="5">
        <v>43055.356987543899</v>
      </c>
      <c r="P10" s="5">
        <v>43552.564153376603</v>
      </c>
      <c r="Q10" s="5">
        <v>44080.279320380199</v>
      </c>
      <c r="R10" s="5">
        <v>44940.722281731702</v>
      </c>
      <c r="S10" s="5">
        <v>45284.326578081098</v>
      </c>
      <c r="T10" s="5">
        <v>45833.1060315574</v>
      </c>
      <c r="U10" s="5">
        <v>46248.399110028899</v>
      </c>
      <c r="V10" s="5">
        <v>46738.673538434501</v>
      </c>
      <c r="W10" s="5">
        <v>47477.134333738999</v>
      </c>
      <c r="X10" s="5">
        <v>48172.065444204702</v>
      </c>
      <c r="Y10" s="5">
        <v>48343.7099880362</v>
      </c>
      <c r="Z10" s="5">
        <v>48917.183302840902</v>
      </c>
      <c r="AA10" s="5">
        <v>49437.733260719899</v>
      </c>
      <c r="AB10" s="5">
        <v>49932.671901090398</v>
      </c>
      <c r="AC10" s="5">
        <v>50766.781973299003</v>
      </c>
      <c r="AD10" s="5">
        <v>50770.566982325297</v>
      </c>
      <c r="AE10" s="5">
        <v>50848.6673441733</v>
      </c>
      <c r="AF10" s="5">
        <v>51064.329077369002</v>
      </c>
      <c r="AG10" s="5">
        <v>51841.192924924799</v>
      </c>
      <c r="AH10" s="5">
        <v>53053.861276630101</v>
      </c>
      <c r="AI10" s="5">
        <v>54297.254035223603</v>
      </c>
      <c r="AJ10" s="5">
        <v>55671.545786519499</v>
      </c>
      <c r="AK10" s="5">
        <v>56938.055475014502</v>
      </c>
      <c r="AL10" s="52"/>
    </row>
    <row r="11" spans="1:53" s="8" customFormat="1">
      <c r="A11" s="16" t="s">
        <v>34</v>
      </c>
      <c r="B11" s="5">
        <v>4251.6875993741996</v>
      </c>
      <c r="C11" s="5">
        <v>4246.5710380215296</v>
      </c>
      <c r="D11" s="5">
        <v>4241.1449819768104</v>
      </c>
      <c r="E11" s="5">
        <v>4355.1427356529903</v>
      </c>
      <c r="F11" s="5">
        <v>4519.7727991970096</v>
      </c>
      <c r="G11" s="5">
        <v>4743.49334563304</v>
      </c>
      <c r="H11" s="5">
        <v>4885.0343718347704</v>
      </c>
      <c r="I11" s="5">
        <v>5032.9671936056602</v>
      </c>
      <c r="J11" s="5">
        <v>5170.3665084715103</v>
      </c>
      <c r="K11" s="5">
        <v>5309.9848868505496</v>
      </c>
      <c r="L11" s="5">
        <v>5419.7206869495603</v>
      </c>
      <c r="M11" s="5">
        <v>5516.9462586380196</v>
      </c>
      <c r="N11" s="5">
        <v>6118.8930924644201</v>
      </c>
      <c r="O11" s="5">
        <v>6205.1496184961597</v>
      </c>
      <c r="P11" s="5">
        <v>6279.8597376207399</v>
      </c>
      <c r="Q11" s="5">
        <v>6351.5794676113301</v>
      </c>
      <c r="R11" s="5">
        <v>6413.0777506468003</v>
      </c>
      <c r="S11" s="5">
        <v>6446.2653347593596</v>
      </c>
      <c r="T11" s="5">
        <v>6513.5553206239401</v>
      </c>
      <c r="U11" s="5">
        <v>6562.3949639338998</v>
      </c>
      <c r="V11" s="5">
        <v>6594.2822104852703</v>
      </c>
      <c r="W11" s="5">
        <v>6690.9059555935801</v>
      </c>
      <c r="X11" s="5">
        <v>6842.18496760781</v>
      </c>
      <c r="Y11" s="5">
        <v>7087.7267383752696</v>
      </c>
      <c r="Z11" s="5">
        <v>7290.1983640677199</v>
      </c>
      <c r="AA11" s="5">
        <v>7436.6794055263999</v>
      </c>
      <c r="AB11" s="5">
        <v>7507.9558285810299</v>
      </c>
      <c r="AC11" s="5">
        <v>7410.0246857903803</v>
      </c>
      <c r="AD11" s="5">
        <v>7359.2233480648201</v>
      </c>
      <c r="AE11" s="5">
        <v>7294.9362671839899</v>
      </c>
      <c r="AF11" s="5">
        <v>7382.6599424904698</v>
      </c>
      <c r="AG11" s="5">
        <v>7566.88790593679</v>
      </c>
      <c r="AH11" s="5">
        <v>7764.1950922518099</v>
      </c>
      <c r="AI11" s="5">
        <v>7999.3099469557401</v>
      </c>
      <c r="AJ11" s="5">
        <v>7960.9208723445599</v>
      </c>
      <c r="AK11" s="5">
        <v>8090.6529493061998</v>
      </c>
      <c r="AL11" s="52"/>
    </row>
    <row r="12" spans="1:53">
      <c r="A12" s="1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4" spans="1:53">
      <c r="I14" s="9" t="s">
        <v>71</v>
      </c>
      <c r="J14" s="9" t="s">
        <v>72</v>
      </c>
      <c r="K14" s="10" t="s">
        <v>35</v>
      </c>
      <c r="L14" s="9" t="s">
        <v>36</v>
      </c>
      <c r="V14" s="9"/>
      <c r="W14" s="9"/>
      <c r="X14" s="9"/>
      <c r="Y14" s="9"/>
      <c r="Z14" s="5"/>
      <c r="AA14" s="32"/>
    </row>
    <row r="15" spans="1:53">
      <c r="I15" s="5">
        <f>(AK3)</f>
        <v>101439.23214227799</v>
      </c>
      <c r="J15" s="11">
        <f>(AG3)</f>
        <v>95230.074446964907</v>
      </c>
      <c r="K15" s="12">
        <f>(I15-J15)</f>
        <v>6209.1576953130862</v>
      </c>
      <c r="L15" s="15">
        <f>(K15/(J15/100))</f>
        <v>6.5201646973100518</v>
      </c>
      <c r="V15" s="7"/>
      <c r="W15" s="7"/>
      <c r="X15" s="19"/>
      <c r="Y15" s="9"/>
      <c r="Z15" s="5"/>
      <c r="AA15" s="32"/>
    </row>
    <row r="16" spans="1:53">
      <c r="V16" s="5"/>
      <c r="W16" s="5"/>
      <c r="X16" s="5"/>
      <c r="Y16" s="6"/>
      <c r="Z16" s="5"/>
      <c r="AA16" s="32"/>
    </row>
    <row r="17" spans="9:27">
      <c r="I17" s="9"/>
      <c r="J17" s="9"/>
      <c r="K17" s="9"/>
      <c r="L17" s="9"/>
      <c r="X17" s="5"/>
      <c r="Y17" s="5"/>
      <c r="Z17" s="5"/>
      <c r="AA17" s="32"/>
    </row>
    <row r="18" spans="9:27">
      <c r="I18" s="5"/>
      <c r="J18" s="11"/>
      <c r="K18" s="5"/>
      <c r="L18" s="6"/>
      <c r="X18" s="5"/>
      <c r="Y18" s="5"/>
      <c r="Z18" s="5"/>
      <c r="AA18" s="32"/>
    </row>
    <row r="19" spans="9:27">
      <c r="X19" s="5"/>
      <c r="Y19" s="5"/>
      <c r="Z19" s="5"/>
      <c r="AA19" s="3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L22"/>
  <sheetViews>
    <sheetView workbookViewId="0"/>
  </sheetViews>
  <sheetFormatPr defaultRowHeight="15"/>
  <cols>
    <col min="1" max="1" width="47.28515625" customWidth="1"/>
    <col min="2" max="30" width="10.28515625" customWidth="1"/>
  </cols>
  <sheetData>
    <row r="1" spans="1:38" ht="18.75">
      <c r="A1" s="3" t="s">
        <v>63</v>
      </c>
    </row>
    <row r="2" spans="1:38" s="30" customFormat="1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68</v>
      </c>
      <c r="AJ2" s="9" t="s">
        <v>69</v>
      </c>
      <c r="AK2" s="9" t="s">
        <v>70</v>
      </c>
    </row>
    <row r="3" spans="1:38" s="1" customFormat="1">
      <c r="A3" s="14" t="s">
        <v>27</v>
      </c>
      <c r="B3" s="31">
        <v>45275.324164230049</v>
      </c>
      <c r="C3" s="31">
        <v>45365.391287071507</v>
      </c>
      <c r="D3" s="31">
        <v>45794.937931353335</v>
      </c>
      <c r="E3" s="31">
        <v>45830.565421435487</v>
      </c>
      <c r="F3" s="31">
        <v>45475.330365224421</v>
      </c>
      <c r="G3" s="31">
        <v>46116.606416616036</v>
      </c>
      <c r="H3" s="31">
        <v>46088.139823671867</v>
      </c>
      <c r="I3" s="31">
        <v>46476.43771810583</v>
      </c>
      <c r="J3" s="31">
        <v>46872.548932720849</v>
      </c>
      <c r="K3" s="31">
        <v>47187.168940368625</v>
      </c>
      <c r="L3" s="31">
        <v>47287.886154145534</v>
      </c>
      <c r="M3" s="31">
        <v>47238.514481017752</v>
      </c>
      <c r="N3" s="31">
        <v>47860.236288367894</v>
      </c>
      <c r="O3" s="31">
        <v>47342.065293301857</v>
      </c>
      <c r="P3" s="31">
        <v>47597.1276462448</v>
      </c>
      <c r="Q3" s="31">
        <v>47828.641110014054</v>
      </c>
      <c r="R3" s="31">
        <v>47888.58202732198</v>
      </c>
      <c r="S3" s="31">
        <v>47910.971089923441</v>
      </c>
      <c r="T3" s="31">
        <v>48261.990548456939</v>
      </c>
      <c r="U3" s="31">
        <v>48666.914925285681</v>
      </c>
      <c r="V3" s="31">
        <v>48552.978612776504</v>
      </c>
      <c r="W3" s="31">
        <v>50228.223768683652</v>
      </c>
      <c r="X3" s="31">
        <v>49062.662338476199</v>
      </c>
      <c r="Y3" s="31">
        <v>49415.101098304884</v>
      </c>
      <c r="Z3" s="31">
        <v>49798.741264732009</v>
      </c>
      <c r="AA3" s="31">
        <v>49998.041961308096</v>
      </c>
      <c r="AB3" s="31">
        <v>49958.464950336529</v>
      </c>
      <c r="AC3" s="31">
        <v>50076.287415418301</v>
      </c>
      <c r="AD3" s="31">
        <v>49964.982140593878</v>
      </c>
      <c r="AE3" s="31">
        <v>50218.127574274149</v>
      </c>
      <c r="AF3" s="31">
        <v>50428.867644758313</v>
      </c>
      <c r="AG3" s="31">
        <v>50699.011376594688</v>
      </c>
      <c r="AH3" s="31">
        <v>51281.519171244821</v>
      </c>
      <c r="AI3" s="31">
        <v>51429.695420539887</v>
      </c>
      <c r="AJ3" s="31">
        <v>51941.018151142525</v>
      </c>
      <c r="AK3" s="31">
        <v>51948.931405170828</v>
      </c>
    </row>
    <row r="4" spans="1:38" s="8" customFormat="1"/>
    <row r="5" spans="1:38" s="8" customFormat="1">
      <c r="A5" s="31" t="s">
        <v>28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  <c r="W5" s="18" t="s">
        <v>22</v>
      </c>
      <c r="X5" s="18" t="s">
        <v>23</v>
      </c>
      <c r="Y5" s="18" t="s">
        <v>24</v>
      </c>
      <c r="Z5" s="18" t="s">
        <v>25</v>
      </c>
      <c r="AA5" s="18" t="s">
        <v>26</v>
      </c>
      <c r="AB5" s="18" t="s">
        <v>58</v>
      </c>
      <c r="AC5" s="18" t="s">
        <v>59</v>
      </c>
      <c r="AD5" s="18" t="s">
        <v>62</v>
      </c>
      <c r="AE5" s="18" t="s">
        <v>64</v>
      </c>
      <c r="AF5" s="18" t="s">
        <v>65</v>
      </c>
      <c r="AG5" s="9" t="s">
        <v>66</v>
      </c>
      <c r="AH5" s="9" t="s">
        <v>67</v>
      </c>
      <c r="AI5" s="9" t="s">
        <v>68</v>
      </c>
      <c r="AJ5" s="21" t="s">
        <v>69</v>
      </c>
      <c r="AK5" s="9" t="s">
        <v>70</v>
      </c>
    </row>
    <row r="6" spans="1:38" s="8" customFormat="1">
      <c r="A6" s="29" t="s">
        <v>29</v>
      </c>
      <c r="B6" s="29">
        <v>36217.898675068849</v>
      </c>
      <c r="C6" s="29">
        <v>35676.738632532135</v>
      </c>
      <c r="D6" s="29">
        <v>36225.107009286658</v>
      </c>
      <c r="E6" s="29">
        <v>36098.464678016564</v>
      </c>
      <c r="F6" s="29">
        <v>35592.756278555004</v>
      </c>
      <c r="G6" s="29">
        <v>36274.083448809288</v>
      </c>
      <c r="H6" s="29">
        <v>36453.312154138272</v>
      </c>
      <c r="I6" s="29">
        <v>35844.420797152939</v>
      </c>
      <c r="J6" s="29">
        <v>39675.527689791154</v>
      </c>
      <c r="K6" s="29">
        <v>39319.417423709827</v>
      </c>
      <c r="L6" s="29">
        <v>37831.774627095881</v>
      </c>
      <c r="M6" s="29">
        <v>38571.420806994436</v>
      </c>
      <c r="N6" s="29">
        <v>38847.999787396111</v>
      </c>
      <c r="O6" s="29">
        <v>37713.042196924092</v>
      </c>
      <c r="P6" s="29">
        <v>38115.674064423307</v>
      </c>
      <c r="Q6" s="29">
        <v>37823.925408159135</v>
      </c>
      <c r="R6" s="29">
        <v>38552.377798089088</v>
      </c>
      <c r="S6" s="29">
        <v>39451.613808628135</v>
      </c>
      <c r="T6" s="29">
        <v>39738.937835812161</v>
      </c>
      <c r="U6" s="29">
        <v>40922.466548136799</v>
      </c>
      <c r="V6" s="29">
        <v>39387.503336576679</v>
      </c>
      <c r="W6" s="29">
        <v>39277.221720465423</v>
      </c>
      <c r="X6" s="29">
        <v>42070.120492374102</v>
      </c>
      <c r="Y6" s="29">
        <v>40512.465193959288</v>
      </c>
      <c r="Z6" s="29">
        <v>40727.610695988544</v>
      </c>
      <c r="AA6" s="29">
        <v>41268.222612096586</v>
      </c>
      <c r="AB6" s="29">
        <v>41639.624564611287</v>
      </c>
      <c r="AC6" s="29">
        <v>41129.185112151383</v>
      </c>
      <c r="AD6" s="29">
        <v>42975.727783204304</v>
      </c>
      <c r="AE6" s="29">
        <v>42578.488857222408</v>
      </c>
      <c r="AF6" s="29">
        <v>41587.771148531559</v>
      </c>
      <c r="AG6" s="29">
        <v>42847.023724706887</v>
      </c>
      <c r="AH6" s="33">
        <v>43188.572550532008</v>
      </c>
      <c r="AI6" s="33">
        <v>44021.628300793614</v>
      </c>
      <c r="AJ6" s="33">
        <v>44581.954026581378</v>
      </c>
      <c r="AK6" s="29">
        <v>43461.372850260239</v>
      </c>
      <c r="AL6" s="52"/>
    </row>
    <row r="7" spans="1:38" s="8" customFormat="1">
      <c r="A7" s="29" t="s">
        <v>30</v>
      </c>
      <c r="B7" s="29">
        <v>48907.083950848442</v>
      </c>
      <c r="C7" s="29">
        <v>47718.759420164453</v>
      </c>
      <c r="D7" s="29">
        <v>48495.677066966491</v>
      </c>
      <c r="E7" s="29">
        <v>48444.213829042041</v>
      </c>
      <c r="F7" s="29">
        <v>48611.346861946331</v>
      </c>
      <c r="G7" s="29">
        <v>48647.266854504203</v>
      </c>
      <c r="H7" s="29">
        <v>49155.619148742473</v>
      </c>
      <c r="I7" s="29">
        <v>48695.328128364257</v>
      </c>
      <c r="J7" s="29">
        <v>49627.52069249886</v>
      </c>
      <c r="K7" s="29">
        <v>49983.639891795756</v>
      </c>
      <c r="L7" s="29">
        <v>49955.246232740981</v>
      </c>
      <c r="M7" s="29">
        <v>50096.738664262521</v>
      </c>
      <c r="N7" s="29">
        <v>50217.037926986843</v>
      </c>
      <c r="O7" s="29">
        <v>50432.408667738891</v>
      </c>
      <c r="P7" s="29">
        <v>51245.34449357033</v>
      </c>
      <c r="Q7" s="29">
        <v>50699.742538612241</v>
      </c>
      <c r="R7" s="29">
        <v>50759.373978448471</v>
      </c>
      <c r="S7" s="29">
        <v>50953.517986389597</v>
      </c>
      <c r="T7" s="29">
        <v>51235.365291893686</v>
      </c>
      <c r="U7" s="29">
        <v>51333.920842408435</v>
      </c>
      <c r="V7" s="29">
        <v>51586.269340298342</v>
      </c>
      <c r="W7" s="29">
        <v>52277.689372704954</v>
      </c>
      <c r="X7" s="29">
        <v>52074.428296251863</v>
      </c>
      <c r="Y7" s="29">
        <v>52056.405590815557</v>
      </c>
      <c r="Z7" s="29">
        <v>52007.151063528327</v>
      </c>
      <c r="AA7" s="29">
        <v>53616.248014363482</v>
      </c>
      <c r="AB7" s="29">
        <v>53333.519454163557</v>
      </c>
      <c r="AC7" s="29">
        <v>53728.335808914395</v>
      </c>
      <c r="AD7" s="29">
        <v>53440.723108919694</v>
      </c>
      <c r="AE7" s="29">
        <v>53024.691586582776</v>
      </c>
      <c r="AF7" s="29">
        <v>53746.503806706074</v>
      </c>
      <c r="AG7" s="29">
        <v>54154.692594391818</v>
      </c>
      <c r="AH7" s="33">
        <v>55388.310507666487</v>
      </c>
      <c r="AI7" s="33">
        <v>54842.327321243276</v>
      </c>
      <c r="AJ7" s="33">
        <v>55815.079028718144</v>
      </c>
      <c r="AK7" s="29">
        <v>55845.487670728173</v>
      </c>
      <c r="AL7" s="52"/>
    </row>
    <row r="8" spans="1:38" s="8" customFormat="1">
      <c r="A8" s="29" t="s">
        <v>31</v>
      </c>
      <c r="B8" s="29">
        <v>45320.90469626696</v>
      </c>
      <c r="C8" s="29">
        <v>46152.832886531738</v>
      </c>
      <c r="D8" s="29">
        <v>46707.277908678261</v>
      </c>
      <c r="E8" s="29">
        <v>46466.782131792796</v>
      </c>
      <c r="F8" s="29">
        <v>46090.694683112779</v>
      </c>
      <c r="G8" s="29">
        <v>47229.214822338748</v>
      </c>
      <c r="H8" s="29">
        <v>47815.807049661591</v>
      </c>
      <c r="I8" s="29">
        <v>48347.535520998317</v>
      </c>
      <c r="J8" s="29">
        <v>51110.275467896921</v>
      </c>
      <c r="K8" s="29">
        <v>51095.820860355074</v>
      </c>
      <c r="L8" s="29">
        <v>50707.502891146105</v>
      </c>
      <c r="M8" s="29">
        <v>50135.268512359638</v>
      </c>
      <c r="N8" s="29">
        <v>51538.372657960914</v>
      </c>
      <c r="O8" s="29">
        <v>49681.406704145549</v>
      </c>
      <c r="P8" s="29">
        <v>50086.301569474432</v>
      </c>
      <c r="Q8" s="29">
        <v>50664.893071190709</v>
      </c>
      <c r="R8" s="29">
        <v>50676.340421564935</v>
      </c>
      <c r="S8" s="29">
        <v>50027.213430486612</v>
      </c>
      <c r="T8" s="29">
        <v>50503.857252191105</v>
      </c>
      <c r="U8" s="29">
        <v>51207.352416587099</v>
      </c>
      <c r="V8" s="29">
        <v>50884.710107028288</v>
      </c>
      <c r="W8" s="29">
        <v>51286.091261715446</v>
      </c>
      <c r="X8" s="29">
        <v>51794.391259199561</v>
      </c>
      <c r="Y8" s="29">
        <v>51368.234635876499</v>
      </c>
      <c r="Z8" s="29">
        <v>53239.527360085682</v>
      </c>
      <c r="AA8" s="29">
        <v>52927.431625402205</v>
      </c>
      <c r="AB8" s="29">
        <v>52806.451871598438</v>
      </c>
      <c r="AC8" s="29">
        <v>53008.76395635373</v>
      </c>
      <c r="AD8" s="29">
        <v>54695.560121659335</v>
      </c>
      <c r="AE8" s="29">
        <v>53375.131689158639</v>
      </c>
      <c r="AF8" s="29">
        <v>54053.345911260716</v>
      </c>
      <c r="AG8" s="29">
        <v>53987.289382441326</v>
      </c>
      <c r="AH8" s="33">
        <v>54139.637152723066</v>
      </c>
      <c r="AI8" s="33">
        <v>54097.22207923713</v>
      </c>
      <c r="AJ8" s="33">
        <v>54636.305340788727</v>
      </c>
      <c r="AK8" s="29">
        <v>55197.852427290636</v>
      </c>
      <c r="AL8" s="52"/>
    </row>
    <row r="9" spans="1:38" s="8" customFormat="1">
      <c r="A9" s="29" t="s">
        <v>32</v>
      </c>
      <c r="B9" s="29">
        <v>39743.032574241901</v>
      </c>
      <c r="C9" s="29">
        <v>39690.332128542446</v>
      </c>
      <c r="D9" s="29">
        <v>39939.361493567209</v>
      </c>
      <c r="E9" s="29">
        <v>40707.143171011703</v>
      </c>
      <c r="F9" s="29">
        <v>40165.030110381784</v>
      </c>
      <c r="G9" s="29">
        <v>40538.531176985241</v>
      </c>
      <c r="H9" s="29">
        <v>40126.141820618584</v>
      </c>
      <c r="I9" s="29">
        <v>41369.251522529179</v>
      </c>
      <c r="J9" s="29">
        <v>41064.688645768874</v>
      </c>
      <c r="K9" s="29">
        <v>42784.305763321783</v>
      </c>
      <c r="L9" s="29">
        <v>41584.793766464856</v>
      </c>
      <c r="M9" s="29">
        <v>42342.222596511958</v>
      </c>
      <c r="N9" s="29">
        <v>42747.316914105111</v>
      </c>
      <c r="O9" s="29">
        <v>41924.89455083241</v>
      </c>
      <c r="P9" s="29">
        <v>41899.664495323443</v>
      </c>
      <c r="Q9" s="29">
        <v>41999.175589559032</v>
      </c>
      <c r="R9" s="29">
        <v>42290.824442322344</v>
      </c>
      <c r="S9" s="29">
        <v>42849.430347824666</v>
      </c>
      <c r="T9" s="29">
        <v>42962.921948168652</v>
      </c>
      <c r="U9" s="29">
        <v>43773.433168914366</v>
      </c>
      <c r="V9" s="29">
        <v>42942.590639350885</v>
      </c>
      <c r="W9" s="29">
        <v>52745.910213518131</v>
      </c>
      <c r="X9" s="29">
        <v>43604.847064480397</v>
      </c>
      <c r="Y9" s="29">
        <v>43948.490131595456</v>
      </c>
      <c r="Z9" s="29">
        <v>45127.306549799658</v>
      </c>
      <c r="AA9" s="29">
        <v>45374.8140241453</v>
      </c>
      <c r="AB9" s="29">
        <v>46402.615893674687</v>
      </c>
      <c r="AC9" s="29">
        <v>44685.555583325411</v>
      </c>
      <c r="AD9" s="29">
        <v>45894.104241756831</v>
      </c>
      <c r="AE9" s="29">
        <v>45655.792826300611</v>
      </c>
      <c r="AF9" s="29">
        <v>45492.576556651715</v>
      </c>
      <c r="AG9" s="29">
        <v>46203.145789503607</v>
      </c>
      <c r="AH9" s="33">
        <v>45669.226815549097</v>
      </c>
      <c r="AI9" s="33">
        <v>45920.359695875355</v>
      </c>
      <c r="AJ9" s="33">
        <v>46774.001787176618</v>
      </c>
      <c r="AK9" s="29">
        <v>46406.449359240352</v>
      </c>
      <c r="AL9" s="52"/>
    </row>
    <row r="10" spans="1:38" s="8" customFormat="1">
      <c r="A10" s="29" t="s">
        <v>33</v>
      </c>
      <c r="B10" s="29">
        <v>47510.765869411473</v>
      </c>
      <c r="C10" s="29">
        <v>47982.239656977086</v>
      </c>
      <c r="D10" s="29">
        <v>48332.845872489881</v>
      </c>
      <c r="E10" s="29">
        <v>48072.67570759324</v>
      </c>
      <c r="F10" s="29">
        <v>47849.188320791342</v>
      </c>
      <c r="G10" s="29">
        <v>48489.501397026201</v>
      </c>
      <c r="H10" s="29">
        <v>48556.683476064085</v>
      </c>
      <c r="I10" s="29">
        <v>48940.534604482411</v>
      </c>
      <c r="J10" s="29">
        <v>48807.517162873039</v>
      </c>
      <c r="K10" s="29">
        <v>48788.062975444052</v>
      </c>
      <c r="L10" s="29">
        <v>49439.01835214407</v>
      </c>
      <c r="M10" s="29">
        <v>48998.310664974357</v>
      </c>
      <c r="N10" s="29">
        <v>49817.800940105626</v>
      </c>
      <c r="O10" s="29">
        <v>49200.372361223672</v>
      </c>
      <c r="P10" s="29">
        <v>49418.222936617247</v>
      </c>
      <c r="Q10" s="29">
        <v>49907.447362068466</v>
      </c>
      <c r="R10" s="29">
        <v>49810.113778801453</v>
      </c>
      <c r="S10" s="29">
        <v>49581.060383528275</v>
      </c>
      <c r="T10" s="29">
        <v>49840.056132168247</v>
      </c>
      <c r="U10" s="29">
        <v>50210.431100429043</v>
      </c>
      <c r="V10" s="29">
        <v>50410.659948302804</v>
      </c>
      <c r="W10" s="29">
        <v>50586.356837951847</v>
      </c>
      <c r="X10" s="29">
        <v>50513.553782480616</v>
      </c>
      <c r="Y10" s="29">
        <v>51153.819313849875</v>
      </c>
      <c r="Z10" s="29">
        <v>51409.306536999677</v>
      </c>
      <c r="AA10" s="29">
        <v>51302.725068842359</v>
      </c>
      <c r="AB10" s="29">
        <v>51080.656589666869</v>
      </c>
      <c r="AC10" s="29">
        <v>51640.035113509599</v>
      </c>
      <c r="AD10" s="29">
        <v>50735.848619309574</v>
      </c>
      <c r="AE10" s="29">
        <v>51663.756950200965</v>
      </c>
      <c r="AF10" s="29">
        <v>51754.815636150852</v>
      </c>
      <c r="AG10" s="29">
        <v>51760.569435607416</v>
      </c>
      <c r="AH10" s="33">
        <v>52492.761909643021</v>
      </c>
      <c r="AI10" s="33">
        <v>52841.027174698531</v>
      </c>
      <c r="AJ10" s="33">
        <v>53012.769997324656</v>
      </c>
      <c r="AK10" s="29">
        <v>53128.102469426893</v>
      </c>
      <c r="AL10" s="52"/>
    </row>
    <row r="11" spans="1:38" s="8" customFormat="1">
      <c r="A11" s="29" t="s">
        <v>34</v>
      </c>
      <c r="B11" s="29">
        <v>40165.654281629257</v>
      </c>
      <c r="C11" s="29">
        <v>41409.509750180114</v>
      </c>
      <c r="D11" s="29">
        <v>41595.713905103716</v>
      </c>
      <c r="E11" s="29">
        <v>42325.507906205174</v>
      </c>
      <c r="F11" s="29">
        <v>40596.445552804165</v>
      </c>
      <c r="G11" s="29">
        <v>43704.427850108368</v>
      </c>
      <c r="H11" s="29">
        <v>41905.908262618825</v>
      </c>
      <c r="I11" s="29">
        <v>41788.305396878466</v>
      </c>
      <c r="J11" s="29">
        <v>42113.922727995225</v>
      </c>
      <c r="K11" s="29">
        <v>42287.268626787431</v>
      </c>
      <c r="L11" s="29">
        <v>43339.151701490999</v>
      </c>
      <c r="M11" s="29">
        <v>43378.251983610768</v>
      </c>
      <c r="N11" s="29">
        <v>43062.576801006297</v>
      </c>
      <c r="O11" s="29">
        <v>43683.796430949682</v>
      </c>
      <c r="P11" s="29">
        <v>43258.963453993267</v>
      </c>
      <c r="Q11" s="29">
        <v>43547.91858245866</v>
      </c>
      <c r="R11" s="29">
        <v>43341.461227366388</v>
      </c>
      <c r="S11" s="29">
        <v>43617.225508549556</v>
      </c>
      <c r="T11" s="29">
        <v>45296.880562593084</v>
      </c>
      <c r="U11" s="29">
        <v>45172.479753564236</v>
      </c>
      <c r="V11" s="29">
        <v>45137.794185400249</v>
      </c>
      <c r="W11" s="29">
        <v>45614.178409006352</v>
      </c>
      <c r="X11" s="29">
        <v>45758.996954293274</v>
      </c>
      <c r="Y11" s="29">
        <v>46432.518636481698</v>
      </c>
      <c r="Z11" s="29">
        <v>45919.274004173545</v>
      </c>
      <c r="AA11" s="29">
        <v>45814.57210361617</v>
      </c>
      <c r="AB11" s="29">
        <v>45757.075741819404</v>
      </c>
      <c r="AC11" s="29">
        <v>45994.140006239912</v>
      </c>
      <c r="AD11" s="29">
        <v>46544.456521063265</v>
      </c>
      <c r="AE11" s="29">
        <v>45746.010387224109</v>
      </c>
      <c r="AF11" s="29">
        <v>46801.572972063346</v>
      </c>
      <c r="AG11" s="29">
        <v>47283.060143403265</v>
      </c>
      <c r="AH11" s="33">
        <v>48005.15810131473</v>
      </c>
      <c r="AI11" s="33">
        <v>47418.629713902767</v>
      </c>
      <c r="AJ11" s="33">
        <v>48829.012145167078</v>
      </c>
      <c r="AK11" s="29">
        <v>48806.478078139364</v>
      </c>
      <c r="AL11" s="52"/>
    </row>
    <row r="12" spans="1:3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AA12" s="5"/>
    </row>
    <row r="14" spans="1:38">
      <c r="I14" s="9" t="s">
        <v>71</v>
      </c>
      <c r="J14" s="9" t="s">
        <v>72</v>
      </c>
      <c r="K14" s="10" t="s">
        <v>35</v>
      </c>
      <c r="L14" s="9" t="s">
        <v>36</v>
      </c>
      <c r="W14" s="31"/>
      <c r="X14" s="31"/>
      <c r="Y14" s="5"/>
      <c r="Z14" s="5"/>
      <c r="AA14" s="32"/>
    </row>
    <row r="15" spans="1:38">
      <c r="I15" s="5">
        <f>(AK3)</f>
        <v>51948.931405170828</v>
      </c>
      <c r="J15" s="5">
        <f>(AG3)</f>
        <v>50699.011376594688</v>
      </c>
      <c r="K15" s="5">
        <f>(I15-J15)</f>
        <v>1249.9200285761399</v>
      </c>
      <c r="L15" s="6">
        <f>(K15/(J15/100))</f>
        <v>2.4653735736416516</v>
      </c>
      <c r="X15" s="5"/>
      <c r="Y15" s="5"/>
      <c r="Z15" s="5"/>
      <c r="AA15" s="32"/>
    </row>
    <row r="16" spans="1:38">
      <c r="X16" s="5"/>
      <c r="Y16" s="5"/>
      <c r="Z16" s="5"/>
      <c r="AA16" s="32"/>
    </row>
    <row r="17" spans="9:27">
      <c r="I17" s="9"/>
      <c r="J17" s="9"/>
      <c r="K17" s="9"/>
      <c r="L17" s="9"/>
      <c r="X17" s="5"/>
      <c r="Y17" s="5"/>
      <c r="Z17" s="5"/>
      <c r="AA17" s="32"/>
    </row>
    <row r="18" spans="9:27">
      <c r="I18" s="29"/>
      <c r="J18" s="29"/>
      <c r="K18" s="5"/>
      <c r="L18" s="6"/>
      <c r="X18" s="5"/>
      <c r="Y18" s="5"/>
      <c r="Z18" s="5"/>
      <c r="AA18" s="32"/>
    </row>
    <row r="19" spans="9:27">
      <c r="X19" s="5"/>
      <c r="Y19" s="5"/>
      <c r="Z19" s="5"/>
      <c r="AA19" s="32"/>
    </row>
    <row r="22" spans="9:27">
      <c r="J22" s="31"/>
      <c r="K22" s="31"/>
      <c r="L22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4525645C44AD45AAB3AA9106B32F60" ma:contentTypeVersion="13" ma:contentTypeDescription="Opret et nyt dokument." ma:contentTypeScope="" ma:versionID="2572f6dc01bb2b03b199c58ae5326712">
  <xsd:schema xmlns:xsd="http://www.w3.org/2001/XMLSchema" xmlns:xs="http://www.w3.org/2001/XMLSchema" xmlns:p="http://schemas.microsoft.com/office/2006/metadata/properties" xmlns:ns2="214493cc-c5f0-4f42-9d66-609965d104c6" xmlns:ns3="9ee8d028-5f69-422a-8af8-47b83aeb9781" targetNamespace="http://schemas.microsoft.com/office/2006/metadata/properties" ma:root="true" ma:fieldsID="24b3a1a999586327ea8eeddaf8d7f856" ns2:_="" ns3:_="">
    <xsd:import namespace="214493cc-c5f0-4f42-9d66-609965d104c6"/>
    <xsd:import namespace="9ee8d028-5f69-422a-8af8-47b83aeb9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93cc-c5f0-4f42-9d66-609965d10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d028-5f69-422a-8af8-47b83aeb9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e8d028-5f69-422a-8af8-47b83aeb9781">
      <UserInfo>
        <DisplayName>Sif Neldeborg</DisplayName>
        <AccountId>29</AccountId>
        <AccountType/>
      </UserInfo>
      <UserInfo>
        <DisplayName>Juliane Jenvall</DisplayName>
        <AccountId>21</AccountId>
        <AccountType/>
      </UserInfo>
      <UserInfo>
        <DisplayName>Mette Lundberg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7EDADBC-31FE-4DEA-8FED-174FDA308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493cc-c5f0-4f42-9d66-609965d104c6"/>
    <ds:schemaRef ds:uri="9ee8d028-5f69-422a-8af8-47b83aeb9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www.w3.org/XML/1998/namespace"/>
    <ds:schemaRef ds:uri="214493cc-c5f0-4f42-9d66-609965d104c6"/>
    <ds:schemaRef ds:uri="9ee8d028-5f69-422a-8af8-47b83aeb9781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2022-04-07T09:40:23Z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0x010100A94525645C44AD45AAB3AA9106B32F60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</Properties>
</file>