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2330"/>
  </bookViews>
  <sheets>
    <sheet name="Nuvärdesb bil 2" sheetId="1" r:id="rId1"/>
  </sheets>
  <definedNames>
    <definedName name="_xlnm.Print_Area" localSheetId="0">'Nuvärdesb bil 2'!$A$1:$M$38</definedName>
  </definedNames>
  <calcPr calcId="145621"/>
</workbook>
</file>

<file path=xl/calcChain.xml><?xml version="1.0" encoding="utf-8"?>
<calcChain xmlns="http://schemas.openxmlformats.org/spreadsheetml/2006/main">
  <c r="G14" i="1" l="1"/>
  <c r="K27" i="1" l="1"/>
  <c r="J27" i="1"/>
  <c r="I27" i="1"/>
  <c r="H27" i="1"/>
  <c r="G27" i="1"/>
  <c r="F27" i="1"/>
  <c r="E27" i="1"/>
  <c r="D27" i="1"/>
  <c r="C27" i="1"/>
  <c r="B27" i="1"/>
  <c r="C24" i="1"/>
  <c r="D24" i="1" s="1"/>
  <c r="E24" i="1" s="1"/>
  <c r="F24" i="1" s="1"/>
  <c r="G24" i="1" s="1"/>
  <c r="H24" i="1" s="1"/>
  <c r="I24" i="1" s="1"/>
  <c r="J24" i="1" s="1"/>
  <c r="K24" i="1" s="1"/>
  <c r="H20" i="1"/>
  <c r="D20" i="1"/>
  <c r="B20" i="1"/>
  <c r="L19" i="1"/>
  <c r="K20" i="1"/>
  <c r="J20" i="1"/>
  <c r="I20" i="1"/>
  <c r="I21" i="1" s="1"/>
  <c r="G20" i="1"/>
  <c r="F20" i="1"/>
  <c r="E20" i="1"/>
  <c r="C20" i="1"/>
  <c r="K17" i="1"/>
  <c r="K21" i="1" s="1"/>
  <c r="J17" i="1"/>
  <c r="J21" i="1" s="1"/>
  <c r="I17" i="1"/>
  <c r="B15" i="1"/>
  <c r="B17" i="1" s="1"/>
  <c r="B21" i="1" s="1"/>
  <c r="L12" i="1"/>
  <c r="L11" i="1"/>
  <c r="K10" i="1"/>
  <c r="K13" i="1" s="1"/>
  <c r="J10" i="1"/>
  <c r="J13" i="1" s="1"/>
  <c r="I10" i="1"/>
  <c r="I13" i="1" s="1"/>
  <c r="B10" i="1"/>
  <c r="L9" i="1"/>
  <c r="L8" i="1"/>
  <c r="L7" i="1"/>
  <c r="H10" i="1"/>
  <c r="H13" i="1" s="1"/>
  <c r="G10" i="1"/>
  <c r="G13" i="1" s="1"/>
  <c r="F10" i="1"/>
  <c r="F13" i="1" s="1"/>
  <c r="E10" i="1"/>
  <c r="E13" i="1" s="1"/>
  <c r="D10" i="1"/>
  <c r="D13" i="1" s="1"/>
  <c r="C10" i="1"/>
  <c r="E15" i="1" l="1"/>
  <c r="E17" i="1" s="1"/>
  <c r="E21" i="1" s="1"/>
  <c r="H15" i="1"/>
  <c r="H17" i="1" s="1"/>
  <c r="H21" i="1" s="1"/>
  <c r="F15" i="1"/>
  <c r="F17" i="1" s="1"/>
  <c r="F21" i="1" s="1"/>
  <c r="C13" i="1"/>
  <c r="C15" i="1" s="1"/>
  <c r="C17" i="1" s="1"/>
  <c r="C21" i="1" s="1"/>
  <c r="L10" i="1"/>
  <c r="L13" i="1" s="1"/>
  <c r="G15" i="1"/>
  <c r="G17" i="1" s="1"/>
  <c r="G21" i="1" s="1"/>
  <c r="L6" i="1"/>
  <c r="L18" i="1"/>
  <c r="L20" i="1" s="1"/>
  <c r="L14" i="1" l="1"/>
  <c r="L15" i="1" s="1"/>
  <c r="L17" i="1" s="1"/>
  <c r="L21" i="1" s="1"/>
  <c r="D15" i="1"/>
  <c r="D17" i="1" s="1"/>
  <c r="D21" i="1" s="1"/>
</calcChain>
</file>

<file path=xl/sharedStrings.xml><?xml version="1.0" encoding="utf-8"?>
<sst xmlns="http://schemas.openxmlformats.org/spreadsheetml/2006/main" count="22" uniqueCount="21">
  <si>
    <t>Investeringskalkyl reinvesteringar mindre konstbyggnader (tkr)</t>
  </si>
  <si>
    <t>Investeringskalkyl (tkr)</t>
  </si>
  <si>
    <t>Utgifter/delprojekt i fasta priser</t>
  </si>
  <si>
    <t>Total</t>
  </si>
  <si>
    <t>Mindre konstbyggnadsåtgärder</t>
  </si>
  <si>
    <t>Summa</t>
  </si>
  <si>
    <t>Riskpåslag (5%)</t>
  </si>
  <si>
    <t>Tid och byggledning (10%)</t>
  </si>
  <si>
    <t>Utgifter inkl. påslag</t>
  </si>
  <si>
    <t>Index</t>
  </si>
  <si>
    <t>Summa investeringsutgifter inkl index</t>
  </si>
  <si>
    <t>Effekt på driftkostnader i löpande pris inkl. index</t>
  </si>
  <si>
    <t>Summa negativa kassaflöden</t>
  </si>
  <si>
    <t>Besparingseffekt på löpande underhåll (inkl. index)</t>
  </si>
  <si>
    <t>Restvärde</t>
  </si>
  <si>
    <t>Summa positiva kassaflöden</t>
  </si>
  <si>
    <t>Nettokassaflöde</t>
  </si>
  <si>
    <t>Nettonuvärde, diskontering 5%</t>
  </si>
  <si>
    <t>Kapitalkostnad (tkr)</t>
  </si>
  <si>
    <t>Avskrivningar</t>
  </si>
  <si>
    <t>Räntekostnader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</si>
</sst>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kr&quot;_-;\-* #,##0\ &quot;kr&quot;_-;_-* &quot;-&quot;\ &quot;kr&quot;_-;_-@_-"/>
    <numFmt numFmtId="41" formatCode="_-* #,##0\ _k_r_-;\-* #,##0\ _k_r_-;_-* &quot;-&quot;\ _k_r_-;_-@_-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name val="Tms Rmn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9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5" fillId="7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4" borderId="0" applyNumberFormat="0" applyBorder="0" applyAlignment="0" applyProtection="0"/>
    <xf numFmtId="0" fontId="6" fillId="12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11" applyNumberFormat="0" applyAlignment="0" applyProtection="0"/>
    <xf numFmtId="0" fontId="9" fillId="18" borderId="12" applyNumberFormat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1" fontId="15" fillId="0" borderId="0"/>
    <xf numFmtId="0" fontId="16" fillId="8" borderId="11" applyNumberFormat="0" applyAlignment="0" applyProtection="0"/>
    <xf numFmtId="0" fontId="17" fillId="0" borderId="16" applyNumberFormat="0" applyFill="0" applyAlignment="0" applyProtection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5" borderId="17" applyNumberFormat="0" applyFont="0" applyAlignment="0" applyProtection="0"/>
    <xf numFmtId="0" fontId="19" fillId="17" borderId="18" applyNumberFormat="0" applyAlignment="0" applyProtection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41" fontId="22" fillId="0" borderId="0" applyFont="0" applyFill="0" applyBorder="0" applyAlignment="0" applyProtection="0"/>
    <xf numFmtId="42" fontId="18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9" fontId="0" fillId="0" borderId="0" xfId="0" applyNumberFormat="1"/>
    <xf numFmtId="0" fontId="3" fillId="0" borderId="4" xfId="0" applyFont="1" applyBorder="1"/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164" fontId="4" fillId="0" borderId="5" xfId="0" applyNumberFormat="1" applyFont="1" applyBorder="1"/>
    <xf numFmtId="3" fontId="4" fillId="0" borderId="0" xfId="0" applyNumberFormat="1" applyFont="1" applyFill="1" applyBorder="1"/>
    <xf numFmtId="3" fontId="4" fillId="0" borderId="0" xfId="0" applyNumberFormat="1" applyFont="1" applyBorder="1"/>
    <xf numFmtId="3" fontId="4" fillId="0" borderId="5" xfId="0" applyNumberFormat="1" applyFont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3" fontId="4" fillId="0" borderId="5" xfId="0" applyNumberFormat="1" applyFont="1" applyFill="1" applyBorder="1"/>
    <xf numFmtId="0" fontId="0" fillId="0" borderId="0" xfId="0" applyFill="1"/>
    <xf numFmtId="1" fontId="3" fillId="0" borderId="4" xfId="0" applyNumberFormat="1" applyFont="1" applyBorder="1"/>
    <xf numFmtId="3" fontId="3" fillId="0" borderId="2" xfId="0" applyNumberFormat="1" applyFont="1" applyBorder="1"/>
    <xf numFmtId="3" fontId="3" fillId="0" borderId="4" xfId="0" applyNumberFormat="1" applyFont="1" applyBorder="1"/>
    <xf numFmtId="49" fontId="0" fillId="0" borderId="0" xfId="0" applyNumberFormat="1" applyAlignment="1"/>
    <xf numFmtId="164" fontId="3" fillId="0" borderId="5" xfId="0" applyNumberFormat="1" applyFont="1" applyBorder="1"/>
    <xf numFmtId="3" fontId="3" fillId="0" borderId="6" xfId="0" applyNumberFormat="1" applyFont="1" applyBorder="1"/>
    <xf numFmtId="3" fontId="3" fillId="0" borderId="7" xfId="0" applyNumberFormat="1" applyFont="1" applyBorder="1"/>
    <xf numFmtId="0" fontId="3" fillId="0" borderId="1" xfId="0" applyFont="1" applyBorder="1"/>
    <xf numFmtId="3" fontId="4" fillId="0" borderId="4" xfId="0" applyNumberFormat="1" applyFont="1" applyBorder="1"/>
    <xf numFmtId="0" fontId="3" fillId="2" borderId="1" xfId="0" applyFont="1" applyFill="1" applyBorder="1"/>
    <xf numFmtId="1" fontId="3" fillId="2" borderId="4" xfId="0" applyNumberFormat="1" applyFont="1" applyFill="1" applyBorder="1"/>
    <xf numFmtId="3" fontId="3" fillId="2" borderId="2" xfId="0" applyNumberFormat="1" applyFont="1" applyFill="1" applyBorder="1"/>
    <xf numFmtId="3" fontId="3" fillId="2" borderId="4" xfId="0" applyNumberFormat="1" applyFont="1" applyFill="1" applyBorder="1"/>
    <xf numFmtId="0" fontId="4" fillId="0" borderId="7" xfId="0" applyFont="1" applyBorder="1"/>
    <xf numFmtId="1" fontId="3" fillId="0" borderId="7" xfId="0" applyNumberFormat="1" applyFont="1" applyBorder="1"/>
    <xf numFmtId="3" fontId="3" fillId="0" borderId="8" xfId="0" applyNumberFormat="1" applyFont="1" applyBorder="1"/>
    <xf numFmtId="164" fontId="3" fillId="0" borderId="0" xfId="0" applyNumberFormat="1" applyFont="1" applyBorder="1"/>
    <xf numFmtId="0" fontId="2" fillId="0" borderId="0" xfId="0" applyFont="1" applyBorder="1"/>
    <xf numFmtId="164" fontId="2" fillId="0" borderId="0" xfId="0" applyNumberFormat="1" applyFont="1" applyBorder="1"/>
    <xf numFmtId="0" fontId="3" fillId="0" borderId="6" xfId="0" applyFont="1" applyBorder="1"/>
    <xf numFmtId="0" fontId="3" fillId="0" borderId="3" xfId="0" applyFont="1" applyBorder="1"/>
    <xf numFmtId="0" fontId="4" fillId="0" borderId="6" xfId="0" applyFont="1" applyBorder="1"/>
    <xf numFmtId="3" fontId="4" fillId="0" borderId="9" xfId="0" applyNumberFormat="1" applyFont="1" applyBorder="1"/>
    <xf numFmtId="2" fontId="0" fillId="0" borderId="0" xfId="0" applyNumberFormat="1" applyBorder="1"/>
    <xf numFmtId="0" fontId="3" fillId="0" borderId="10" xfId="0" applyFont="1" applyBorder="1"/>
    <xf numFmtId="3" fontId="3" fillId="0" borderId="1" xfId="0" applyNumberFormat="1" applyFont="1" applyBorder="1"/>
    <xf numFmtId="3" fontId="3" fillId="0" borderId="3" xfId="0" applyNumberFormat="1" applyFont="1" applyBorder="1"/>
    <xf numFmtId="0" fontId="3" fillId="0" borderId="0" xfId="0" applyFont="1" applyBorder="1"/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4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eltal" xfId="34"/>
    <cellStyle name="Input" xfId="35"/>
    <cellStyle name="Linked Cell" xfId="36"/>
    <cellStyle name="Normal" xfId="0" builtinId="0"/>
    <cellStyle name="Normal 2" xfId="37"/>
    <cellStyle name="Normal 2 2" xfId="38"/>
    <cellStyle name="Normal 2 3" xfId="39"/>
    <cellStyle name="Normal 3" xfId="40"/>
    <cellStyle name="Note" xfId="41"/>
    <cellStyle name="Output" xfId="42"/>
    <cellStyle name="Procent 2" xfId="43"/>
    <cellStyle name="Title" xfId="44"/>
    <cellStyle name="Total" xfId="45"/>
    <cellStyle name="Tusental (0)_verkkost(blank1.2b)" xfId="46"/>
    <cellStyle name="Valuta (0)_TOTAL_SENAST_ANV " xfId="47"/>
    <cellStyle name="Warning Text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123825</xdr:colOff>
      <xdr:row>32</xdr:row>
      <xdr:rowOff>19050</xdr:rowOff>
    </xdr:from>
    <xdr:to>
      <xdr:col>13</xdr:col>
      <xdr:colOff>19050</xdr:colOff>
      <xdr:row>36</xdr:row>
      <xdr:rowOff>0</xdr:rowOff>
    </xdr:to>
    <xdr:sp macro="" textlink="">
      <xdr:nvSpPr>
        <xdr:cNvPr id="2" name="textruta 1"/>
        <xdr:cNvSpPr txBox="1"/>
      </xdr:nvSpPr>
      <xdr:spPr>
        <a:xfrm>
          <a:off x="9210675" y="5543550"/>
          <a:ext cx="342900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square" rtlCol="0" anchor="t"/>
        <a:lstStyle/>
        <a:p>
          <a:r>
            <a:rPr lang="sv-SE" sz="1100"/>
            <a:t>Bilaga</a:t>
          </a:r>
          <a:r>
            <a:rPr lang="sv-SE" sz="1100" baseline="0"/>
            <a:t> 2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9"/>
  <sheetViews>
    <sheetView showGridLines="0" tabSelected="1" workbookViewId="0">
      <selection activeCell="G14" sqref="G14"/>
    </sheetView>
  </sheetViews>
  <sheetFormatPr defaultRowHeight="15" x14ac:dyDescent="0.25"/>
  <cols>
    <col min="1" max="1" width="41.5703125" customWidth="1"/>
    <col min="2" max="2" width="9.7109375" bestFit="1" customWidth="1"/>
    <col min="3" max="3" width="8.42578125" bestFit="1" customWidth="1"/>
    <col min="4" max="4" width="8.28515625" customWidth="1"/>
    <col min="5" max="8" width="9" bestFit="1" customWidth="1"/>
    <col min="9" max="10" width="8.5703125" bestFit="1" customWidth="1"/>
    <col min="11" max="11" width="7.140625" customWidth="1"/>
    <col min="12" max="12" width="8" bestFit="1" customWidth="1"/>
    <col min="13" max="13" width="6.7109375" customWidth="1"/>
    <col min="14" max="14" width="19.5703125" bestFit="1" customWidth="1"/>
    <col min="15" max="15" width="23.140625" bestFit="1" customWidth="1"/>
    <col min="16" max="16" width="12.7109375" bestFit="1" customWidth="1"/>
  </cols>
  <sheetData>
    <row r="1" spans="1:15" x14ac:dyDescent="0.25">
      <c r="A1" s="1" t="s">
        <v>0</v>
      </c>
      <c r="B1" s="2"/>
    </row>
    <row r="2" spans="1:15" x14ac:dyDescent="0.25">
      <c r="A2" s="1"/>
      <c r="B2" s="2"/>
    </row>
    <row r="3" spans="1:15" x14ac:dyDescent="0.25">
      <c r="A3" s="43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1:15" x14ac:dyDescent="0.25">
      <c r="A4" s="3" t="s">
        <v>2</v>
      </c>
      <c r="B4" s="3">
        <v>2013</v>
      </c>
      <c r="C4" s="4">
        <v>2014</v>
      </c>
      <c r="D4" s="4">
        <v>2015</v>
      </c>
      <c r="E4" s="4">
        <v>2016</v>
      </c>
      <c r="F4" s="4">
        <v>2017</v>
      </c>
      <c r="G4" s="4">
        <v>2018</v>
      </c>
      <c r="H4" s="4">
        <v>2019</v>
      </c>
      <c r="I4" s="4">
        <v>2020</v>
      </c>
      <c r="J4" s="4">
        <v>2021</v>
      </c>
      <c r="K4" s="4">
        <v>2022</v>
      </c>
      <c r="L4" s="5" t="s">
        <v>3</v>
      </c>
    </row>
    <row r="5" spans="1:15" x14ac:dyDescent="0.25">
      <c r="A5" s="6"/>
      <c r="B5" s="7"/>
      <c r="C5" s="8"/>
      <c r="D5" s="8"/>
      <c r="E5" s="8"/>
      <c r="F5" s="8"/>
      <c r="G5" s="8"/>
      <c r="H5" s="8"/>
      <c r="I5" s="9"/>
      <c r="J5" s="9"/>
      <c r="K5" s="9"/>
      <c r="L5" s="10"/>
    </row>
    <row r="6" spans="1:15" x14ac:dyDescent="0.25">
      <c r="A6" s="11" t="s">
        <v>4</v>
      </c>
      <c r="B6" s="12"/>
      <c r="C6" s="8">
        <v>-30000</v>
      </c>
      <c r="D6" s="8">
        <v>-25000</v>
      </c>
      <c r="E6" s="8">
        <v>-60000</v>
      </c>
      <c r="F6" s="8">
        <v>-60000</v>
      </c>
      <c r="G6" s="8">
        <v>-125000</v>
      </c>
      <c r="H6" s="8">
        <v>0</v>
      </c>
      <c r="I6" s="8"/>
      <c r="J6" s="8"/>
      <c r="K6" s="8"/>
      <c r="L6" s="13">
        <f t="shared" ref="L6:L9" si="0">SUM(C6:K6)</f>
        <v>-300000</v>
      </c>
    </row>
    <row r="7" spans="1:15" x14ac:dyDescent="0.25">
      <c r="A7" s="11"/>
      <c r="B7" s="12"/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13">
        <f t="shared" si="0"/>
        <v>0</v>
      </c>
      <c r="N7" s="14"/>
      <c r="O7" s="14"/>
    </row>
    <row r="8" spans="1:15" x14ac:dyDescent="0.25">
      <c r="A8" s="6"/>
      <c r="B8" s="7"/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10">
        <f t="shared" si="0"/>
        <v>0</v>
      </c>
    </row>
    <row r="9" spans="1:15" x14ac:dyDescent="0.25">
      <c r="A9" s="6"/>
      <c r="B9" s="7"/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10">
        <f t="shared" si="0"/>
        <v>0</v>
      </c>
    </row>
    <row r="10" spans="1:15" x14ac:dyDescent="0.25">
      <c r="A10" s="3" t="s">
        <v>5</v>
      </c>
      <c r="B10" s="15">
        <f>SUM(B5:B7)</f>
        <v>0</v>
      </c>
      <c r="C10" s="16">
        <f t="shared" ref="C10:K10" si="1">SUM(C5:C9)</f>
        <v>-30000</v>
      </c>
      <c r="D10" s="16">
        <f t="shared" si="1"/>
        <v>-25000</v>
      </c>
      <c r="E10" s="16">
        <f t="shared" si="1"/>
        <v>-60000</v>
      </c>
      <c r="F10" s="16">
        <f t="shared" si="1"/>
        <v>-60000</v>
      </c>
      <c r="G10" s="16">
        <f t="shared" si="1"/>
        <v>-125000</v>
      </c>
      <c r="H10" s="16">
        <f t="shared" si="1"/>
        <v>0</v>
      </c>
      <c r="I10" s="16">
        <f t="shared" si="1"/>
        <v>0</v>
      </c>
      <c r="J10" s="16">
        <f t="shared" si="1"/>
        <v>0</v>
      </c>
      <c r="K10" s="16">
        <f t="shared" si="1"/>
        <v>0</v>
      </c>
      <c r="L10" s="17">
        <f>SUM(B10:K10)</f>
        <v>-300000</v>
      </c>
      <c r="M10" s="18"/>
    </row>
    <row r="11" spans="1:15" hidden="1" x14ac:dyDescent="0.25">
      <c r="A11" s="6" t="s">
        <v>6</v>
      </c>
      <c r="B11" s="19"/>
      <c r="C11" s="9"/>
      <c r="D11" s="9"/>
      <c r="E11" s="9"/>
      <c r="F11" s="9"/>
      <c r="G11" s="9"/>
      <c r="H11" s="9"/>
      <c r="I11" s="9"/>
      <c r="J11" s="9"/>
      <c r="K11" s="9"/>
      <c r="L11" s="20">
        <f>SUM(B11:K11)</f>
        <v>0</v>
      </c>
      <c r="M11" s="18"/>
    </row>
    <row r="12" spans="1:15" hidden="1" x14ac:dyDescent="0.25">
      <c r="A12" s="6" t="s">
        <v>7</v>
      </c>
      <c r="B12" s="19"/>
      <c r="C12" s="9"/>
      <c r="D12" s="9"/>
      <c r="E12" s="9"/>
      <c r="F12" s="9"/>
      <c r="G12" s="9"/>
      <c r="H12" s="9"/>
      <c r="I12" s="9"/>
      <c r="J12" s="9"/>
      <c r="K12" s="9"/>
      <c r="L12" s="21">
        <f>SUM(B12:K12)</f>
        <v>0</v>
      </c>
      <c r="M12" s="18"/>
    </row>
    <row r="13" spans="1:15" hidden="1" x14ac:dyDescent="0.25">
      <c r="A13" s="22" t="s">
        <v>8</v>
      </c>
      <c r="B13" s="3">
        <v>0</v>
      </c>
      <c r="C13" s="16">
        <f>SUM(C10:C12)</f>
        <v>-30000</v>
      </c>
      <c r="D13" s="16">
        <f t="shared" ref="D13:L13" si="2">SUM(D10:D12)</f>
        <v>-25000</v>
      </c>
      <c r="E13" s="16">
        <f t="shared" si="2"/>
        <v>-60000</v>
      </c>
      <c r="F13" s="16">
        <f t="shared" si="2"/>
        <v>-60000</v>
      </c>
      <c r="G13" s="16">
        <f t="shared" si="2"/>
        <v>-125000</v>
      </c>
      <c r="H13" s="16">
        <f t="shared" si="2"/>
        <v>0</v>
      </c>
      <c r="I13" s="16">
        <f t="shared" si="2"/>
        <v>0</v>
      </c>
      <c r="J13" s="16">
        <f t="shared" si="2"/>
        <v>0</v>
      </c>
      <c r="K13" s="16">
        <f t="shared" si="2"/>
        <v>0</v>
      </c>
      <c r="L13" s="21">
        <f t="shared" si="2"/>
        <v>-300000</v>
      </c>
      <c r="M13" s="18"/>
    </row>
    <row r="14" spans="1:15" x14ac:dyDescent="0.25">
      <c r="A14" s="6" t="s">
        <v>9</v>
      </c>
      <c r="B14" s="6"/>
      <c r="C14" s="9">
        <v>0</v>
      </c>
      <c r="D14" s="9">
        <v>-2562.5</v>
      </c>
      <c r="E14" s="9">
        <v>-9457.5000000000146</v>
      </c>
      <c r="F14" s="9">
        <v>-12930.375</v>
      </c>
      <c r="G14" s="9">
        <f>-34535.1953125-514</f>
        <v>-35049.1953125</v>
      </c>
      <c r="H14" s="9">
        <v>0</v>
      </c>
      <c r="I14" s="9"/>
      <c r="J14" s="9"/>
      <c r="K14" s="9"/>
      <c r="L14" s="21">
        <f t="shared" ref="L14" si="3">SUM(B14:K14)</f>
        <v>-59999.570312500015</v>
      </c>
      <c r="M14" s="18"/>
    </row>
    <row r="15" spans="1:15" x14ac:dyDescent="0.25">
      <c r="A15" s="3" t="s">
        <v>10</v>
      </c>
      <c r="B15" s="15">
        <f>SUM(B13:B14)</f>
        <v>0</v>
      </c>
      <c r="C15" s="16">
        <f t="shared" ref="C15:H15" si="4">SUM(C13:C14)</f>
        <v>-30000</v>
      </c>
      <c r="D15" s="16">
        <f t="shared" si="4"/>
        <v>-27562.5</v>
      </c>
      <c r="E15" s="16">
        <f t="shared" si="4"/>
        <v>-69457.500000000015</v>
      </c>
      <c r="F15" s="16">
        <f t="shared" si="4"/>
        <v>-72930.375</v>
      </c>
      <c r="G15" s="16">
        <f t="shared" si="4"/>
        <v>-160049.1953125</v>
      </c>
      <c r="H15" s="16">
        <f t="shared" si="4"/>
        <v>0</v>
      </c>
      <c r="I15" s="16">
        <v>0</v>
      </c>
      <c r="J15" s="16">
        <v>0</v>
      </c>
      <c r="K15" s="16">
        <v>0</v>
      </c>
      <c r="L15" s="17">
        <f>SUM(L13:L14)</f>
        <v>-359999.5703125</v>
      </c>
      <c r="M15" s="18"/>
    </row>
    <row r="16" spans="1:15" x14ac:dyDescent="0.25">
      <c r="A16" s="6" t="s">
        <v>11</v>
      </c>
      <c r="B16" s="19"/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23">
        <v>0</v>
      </c>
      <c r="M16" s="18"/>
    </row>
    <row r="17" spans="1:13" x14ac:dyDescent="0.25">
      <c r="A17" s="24" t="s">
        <v>12</v>
      </c>
      <c r="B17" s="25">
        <f>SUM(B15:B16)</f>
        <v>0</v>
      </c>
      <c r="C17" s="26">
        <f t="shared" ref="C17:K17" si="5">SUM(C15:C16)</f>
        <v>-30000</v>
      </c>
      <c r="D17" s="26">
        <f t="shared" si="5"/>
        <v>-27562.5</v>
      </c>
      <c r="E17" s="26">
        <f t="shared" si="5"/>
        <v>-69457.500000000015</v>
      </c>
      <c r="F17" s="26">
        <f t="shared" si="5"/>
        <v>-72930.375</v>
      </c>
      <c r="G17" s="26">
        <f t="shared" si="5"/>
        <v>-160049.1953125</v>
      </c>
      <c r="H17" s="26">
        <f t="shared" si="5"/>
        <v>0</v>
      </c>
      <c r="I17" s="26">
        <f t="shared" si="5"/>
        <v>0</v>
      </c>
      <c r="J17" s="26">
        <f t="shared" si="5"/>
        <v>0</v>
      </c>
      <c r="K17" s="26">
        <f t="shared" si="5"/>
        <v>0</v>
      </c>
      <c r="L17" s="27">
        <f>L16+L15</f>
        <v>-359999.5703125</v>
      </c>
      <c r="M17" s="18"/>
    </row>
    <row r="18" spans="1:13" x14ac:dyDescent="0.25">
      <c r="A18" s="6" t="s">
        <v>13</v>
      </c>
      <c r="B18" s="6"/>
      <c r="C18" s="9">
        <v>0</v>
      </c>
      <c r="D18" s="9">
        <v>1092.3234390992839</v>
      </c>
      <c r="E18" s="9">
        <v>928.48442665738662</v>
      </c>
      <c r="F18" s="9">
        <v>2340.7786510692749</v>
      </c>
      <c r="G18" s="9">
        <v>2465.1395572666029</v>
      </c>
      <c r="H18" s="9">
        <v>5774.8917748917765</v>
      </c>
      <c r="I18" s="9">
        <v>4619.9134199134214</v>
      </c>
      <c r="J18" s="9">
        <v>3695.9307359307372</v>
      </c>
      <c r="K18" s="9">
        <v>2956.7445887445901</v>
      </c>
      <c r="L18" s="10">
        <f>SUM(B18:K18)</f>
        <v>23874.206593573075</v>
      </c>
    </row>
    <row r="19" spans="1:13" x14ac:dyDescent="0.25">
      <c r="A19" s="28" t="s">
        <v>14</v>
      </c>
      <c r="B19" s="6"/>
      <c r="C19" s="9"/>
      <c r="D19" s="9"/>
      <c r="E19" s="9"/>
      <c r="F19" s="9"/>
      <c r="G19" s="9"/>
      <c r="H19" s="9"/>
      <c r="I19" s="9"/>
      <c r="J19" s="9"/>
      <c r="K19" s="9">
        <v>9822.5122195130771</v>
      </c>
      <c r="L19" s="10">
        <f>SUM(B19:K19)</f>
        <v>9822.5122195130771</v>
      </c>
    </row>
    <row r="20" spans="1:13" x14ac:dyDescent="0.25">
      <c r="A20" s="24" t="s">
        <v>15</v>
      </c>
      <c r="B20" s="25">
        <f>B18</f>
        <v>0</v>
      </c>
      <c r="C20" s="26">
        <f t="shared" ref="C20:J20" si="6">C18</f>
        <v>0</v>
      </c>
      <c r="D20" s="26">
        <f t="shared" si="6"/>
        <v>1092.3234390992839</v>
      </c>
      <c r="E20" s="26">
        <f t="shared" si="6"/>
        <v>928.48442665738662</v>
      </c>
      <c r="F20" s="26">
        <f t="shared" si="6"/>
        <v>2340.7786510692749</v>
      </c>
      <c r="G20" s="26">
        <f t="shared" si="6"/>
        <v>2465.1395572666029</v>
      </c>
      <c r="H20" s="26">
        <f t="shared" si="6"/>
        <v>5774.8917748917765</v>
      </c>
      <c r="I20" s="26">
        <f t="shared" si="6"/>
        <v>4619.9134199134214</v>
      </c>
      <c r="J20" s="26">
        <f t="shared" si="6"/>
        <v>3695.9307359307372</v>
      </c>
      <c r="K20" s="26">
        <f>K18+K19</f>
        <v>12779.256808257667</v>
      </c>
      <c r="L20" s="27">
        <f>SUM(L18:L19)</f>
        <v>33696.718813086154</v>
      </c>
    </row>
    <row r="21" spans="1:13" x14ac:dyDescent="0.25">
      <c r="A21" s="3" t="s">
        <v>16</v>
      </c>
      <c r="B21" s="29">
        <f>B17+B20</f>
        <v>0</v>
      </c>
      <c r="C21" s="30">
        <f>C17+C20</f>
        <v>-30000</v>
      </c>
      <c r="D21" s="30">
        <f t="shared" ref="D21:K21" si="7">D17+D20</f>
        <v>-26470.176560900716</v>
      </c>
      <c r="E21" s="30">
        <f t="shared" si="7"/>
        <v>-68529.015573342622</v>
      </c>
      <c r="F21" s="30">
        <f t="shared" si="7"/>
        <v>-70589.596348930732</v>
      </c>
      <c r="G21" s="30">
        <f t="shared" si="7"/>
        <v>-157584.05575523339</v>
      </c>
      <c r="H21" s="30">
        <f t="shared" si="7"/>
        <v>5774.8917748917765</v>
      </c>
      <c r="I21" s="30">
        <f t="shared" si="7"/>
        <v>4619.9134199134214</v>
      </c>
      <c r="J21" s="30">
        <f t="shared" si="7"/>
        <v>3695.9307359307372</v>
      </c>
      <c r="K21" s="30">
        <f t="shared" si="7"/>
        <v>12779.256808257667</v>
      </c>
      <c r="L21" s="21">
        <f>L17+L20</f>
        <v>-326302.85149941384</v>
      </c>
    </row>
    <row r="22" spans="1:13" x14ac:dyDescent="0.25">
      <c r="A22" s="3" t="s">
        <v>17</v>
      </c>
      <c r="B22" s="17">
        <v>-274589.55986513366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</row>
    <row r="23" spans="1:13" x14ac:dyDescent="0.25">
      <c r="A23" s="32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  <row r="24" spans="1:13" x14ac:dyDescent="0.25">
      <c r="A24" s="34" t="s">
        <v>18</v>
      </c>
      <c r="B24" s="4">
        <v>2013</v>
      </c>
      <c r="C24" s="4">
        <f>+B24+1</f>
        <v>2014</v>
      </c>
      <c r="D24" s="4">
        <f t="shared" ref="D24:K24" si="8">+C24+1</f>
        <v>2015</v>
      </c>
      <c r="E24" s="4">
        <f t="shared" si="8"/>
        <v>2016</v>
      </c>
      <c r="F24" s="4">
        <f t="shared" si="8"/>
        <v>2017</v>
      </c>
      <c r="G24" s="4">
        <f t="shared" si="8"/>
        <v>2018</v>
      </c>
      <c r="H24" s="4">
        <f t="shared" si="8"/>
        <v>2019</v>
      </c>
      <c r="I24" s="4">
        <f t="shared" si="8"/>
        <v>2020</v>
      </c>
      <c r="J24" s="4">
        <f t="shared" si="8"/>
        <v>2021</v>
      </c>
      <c r="K24" s="35">
        <f t="shared" si="8"/>
        <v>2022</v>
      </c>
      <c r="L24" s="32"/>
    </row>
    <row r="25" spans="1:13" x14ac:dyDescent="0.25">
      <c r="A25" s="36" t="s">
        <v>19</v>
      </c>
      <c r="B25" s="9">
        <v>0</v>
      </c>
      <c r="C25" s="9">
        <v>0</v>
      </c>
      <c r="D25" s="9">
        <v>-424.24242424242431</v>
      </c>
      <c r="E25" s="9">
        <v>-1083.3333333333333</v>
      </c>
      <c r="F25" s="9">
        <v>-2477.2727272727266</v>
      </c>
      <c r="G25" s="9">
        <v>-3863.6363636363626</v>
      </c>
      <c r="H25" s="9">
        <v>-6212.1212121212156</v>
      </c>
      <c r="I25" s="9">
        <v>-8333.3333333333321</v>
      </c>
      <c r="J25" s="9">
        <v>-8333.3333333333321</v>
      </c>
      <c r="K25" s="37">
        <v>-8333.3333333333321</v>
      </c>
      <c r="L25" s="38"/>
    </row>
    <row r="26" spans="1:13" x14ac:dyDescent="0.25">
      <c r="A26" s="28" t="s">
        <v>20</v>
      </c>
      <c r="B26" s="9">
        <v>0</v>
      </c>
      <c r="C26" s="9">
        <v>0</v>
      </c>
      <c r="D26" s="9">
        <v>-364</v>
      </c>
      <c r="E26" s="9">
        <v>-918.46969696969677</v>
      </c>
      <c r="F26" s="9">
        <v>-2086.30303030303</v>
      </c>
      <c r="G26" s="9">
        <v>-3211.3939393939386</v>
      </c>
      <c r="H26" s="9">
        <v>-5125.9393939393931</v>
      </c>
      <c r="I26" s="9">
        <v>-6784.4242424242393</v>
      </c>
      <c r="J26" s="9">
        <v>-6567.7575757575732</v>
      </c>
      <c r="K26" s="37">
        <v>-3175.5454545454527</v>
      </c>
      <c r="L26" s="38"/>
    </row>
    <row r="27" spans="1:13" x14ac:dyDescent="0.25">
      <c r="A27" s="39" t="s">
        <v>5</v>
      </c>
      <c r="B27" s="40">
        <f t="shared" ref="B27:K27" si="9">SUM(B25:B26)</f>
        <v>0</v>
      </c>
      <c r="C27" s="16">
        <f t="shared" si="9"/>
        <v>0</v>
      </c>
      <c r="D27" s="16">
        <f t="shared" si="9"/>
        <v>-788.24242424242425</v>
      </c>
      <c r="E27" s="16">
        <f t="shared" si="9"/>
        <v>-2001.80303030303</v>
      </c>
      <c r="F27" s="16">
        <f t="shared" si="9"/>
        <v>-4563.5757575757561</v>
      </c>
      <c r="G27" s="16">
        <f t="shared" si="9"/>
        <v>-7075.0303030303012</v>
      </c>
      <c r="H27" s="16">
        <f t="shared" si="9"/>
        <v>-11338.060606060608</v>
      </c>
      <c r="I27" s="16">
        <f t="shared" si="9"/>
        <v>-15117.757575757572</v>
      </c>
      <c r="J27" s="16">
        <f t="shared" si="9"/>
        <v>-14901.090909090904</v>
      </c>
      <c r="K27" s="41">
        <f t="shared" si="9"/>
        <v>-11508.878787878784</v>
      </c>
      <c r="L27" s="42"/>
    </row>
    <row r="29" spans="1:13" x14ac:dyDescent="0.25">
      <c r="A29" s="1"/>
    </row>
  </sheetData>
  <mergeCells count="1">
    <mergeCell ref="A3:L3"/>
  </mergeCells>
  <pageMargins left="0.5" right="0.21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Nuvärdesb bil 2</vt:lpstr>
      <vt:lpstr>'Nuvärdesb bil 2'!Utskriftsområde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aa47099</dc:creator>
  <cp:lastModifiedBy>aa47099</cp:lastModifiedBy>
  <dcterms:created xsi:type="dcterms:W3CDTF">2013-11-14T09:49:13Z</dcterms:created>
  <dcterms:modified xsi:type="dcterms:W3CDTF">2013-11-15T09:33:12Z</dcterms:modified>
</cp:coreProperties>
</file>